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unty Sales Tax Info\2024 Sales Tax\"/>
    </mc:Choice>
  </mc:AlternateContent>
  <xr:revisionPtr revIDLastSave="0" documentId="8_{DBD93C3A-CB74-43D1-89A8-F6CFC0436DA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ales Tax" sheetId="1" r:id="rId1"/>
  </sheets>
  <definedNames>
    <definedName name="Areax">#REF!</definedName>
    <definedName name="_xlnm.Print_Area" localSheetId="0">'Sales Tax'!$A$8:$AL$51</definedName>
    <definedName name="_xlnm.Print_Area">'Sales Tax'!$A$8:$O$47</definedName>
  </definedNames>
  <calcPr calcId="191029"/>
</workbook>
</file>

<file path=xl/calcChain.xml><?xml version="1.0" encoding="utf-8"?>
<calcChain xmlns="http://schemas.openxmlformats.org/spreadsheetml/2006/main">
  <c r="AL49" i="1" l="1"/>
  <c r="AM33" i="1"/>
  <c r="AL32" i="1"/>
  <c r="AL33" i="1"/>
  <c r="AK43" i="1"/>
  <c r="AJ45" i="1"/>
  <c r="AJ43" i="1"/>
  <c r="AI45" i="1"/>
  <c r="AI43" i="1"/>
  <c r="AH45" i="1"/>
  <c r="AH43" i="1"/>
  <c r="AG45" i="1"/>
  <c r="AG43" i="1"/>
  <c r="AF45" i="1"/>
  <c r="AF43" i="1"/>
  <c r="AE45" i="1"/>
  <c r="AE43" i="1"/>
  <c r="AD45" i="1"/>
  <c r="AD43" i="1"/>
  <c r="AJ47" i="1" l="1"/>
  <c r="AK39" i="1"/>
  <c r="AM31" i="1"/>
  <c r="AL30" i="1"/>
  <c r="AL31" i="1"/>
  <c r="AM29" i="1" l="1"/>
  <c r="AL28" i="1"/>
  <c r="AL29" i="1"/>
  <c r="AK45" i="1" l="1"/>
  <c r="AL26" i="1" l="1"/>
  <c r="AL27" i="1"/>
  <c r="AM27" i="1" s="1"/>
  <c r="AM25" i="1" l="1"/>
  <c r="AL24" i="1"/>
  <c r="AL25" i="1"/>
  <c r="AM23" i="1" l="1"/>
  <c r="AL22" i="1"/>
  <c r="AL23" i="1"/>
  <c r="AM21" i="1" l="1"/>
  <c r="AL20" i="1"/>
  <c r="AL21" i="1"/>
  <c r="AM19" i="1" l="1"/>
  <c r="AL18" i="1"/>
  <c r="AL19" i="1"/>
  <c r="AM17" i="1" l="1"/>
  <c r="AL16" i="1"/>
  <c r="AL17" i="1"/>
  <c r="AL45" i="1" l="1"/>
  <c r="AL15" i="1" l="1"/>
  <c r="AK47" i="1" l="1"/>
  <c r="AK49" i="1" s="1"/>
  <c r="AM15" i="1"/>
  <c r="AJ39" i="1" l="1"/>
  <c r="AG40" i="1" l="1"/>
  <c r="AH40" i="1"/>
  <c r="AJ49" i="1" l="1"/>
  <c r="AI39" i="1" l="1"/>
  <c r="AI40" i="1" s="1"/>
  <c r="AI47" i="1" l="1"/>
  <c r="AI49" i="1" s="1"/>
  <c r="AH39" i="1" l="1"/>
  <c r="AL47" i="1" l="1"/>
  <c r="AH47" i="1"/>
  <c r="AH49" i="1" s="1"/>
  <c r="AG39" i="1" l="1"/>
  <c r="AG47" i="1" l="1"/>
  <c r="AG49" i="1" s="1"/>
  <c r="AD47" i="1" l="1"/>
  <c r="AD49" i="1" s="1"/>
  <c r="AF47" i="1"/>
  <c r="AF49" i="1" s="1"/>
  <c r="AE47" i="1"/>
  <c r="AE49" i="1" s="1"/>
  <c r="AF39" i="1"/>
  <c r="AE39" i="1" l="1"/>
  <c r="AD39" i="1"/>
  <c r="AC39" i="1"/>
  <c r="AB39" i="1"/>
  <c r="AA39" i="1"/>
  <c r="Z39" i="1"/>
  <c r="Y39" i="1"/>
  <c r="X39" i="1"/>
  <c r="W39" i="1"/>
  <c r="V39" i="1"/>
  <c r="N15" i="1"/>
  <c r="P15" i="1"/>
  <c r="R15" i="1"/>
  <c r="N17" i="1"/>
  <c r="P17" i="1"/>
  <c r="R17" i="1"/>
  <c r="N19" i="1"/>
  <c r="P19" i="1"/>
  <c r="R19" i="1"/>
  <c r="N21" i="1"/>
  <c r="P21" i="1"/>
  <c r="R21" i="1"/>
  <c r="N23" i="1"/>
  <c r="P23" i="1"/>
  <c r="R23" i="1"/>
  <c r="N25" i="1"/>
  <c r="P25" i="1"/>
  <c r="R25" i="1"/>
  <c r="N27" i="1"/>
  <c r="P27" i="1"/>
  <c r="R27" i="1"/>
  <c r="N29" i="1"/>
  <c r="P29" i="1"/>
  <c r="R29" i="1"/>
  <c r="N31" i="1"/>
  <c r="P31" i="1"/>
  <c r="R31" i="1"/>
  <c r="N33" i="1"/>
  <c r="P33" i="1"/>
  <c r="R33" i="1"/>
  <c r="N35" i="1"/>
  <c r="P35" i="1"/>
  <c r="R35" i="1"/>
  <c r="N37" i="1"/>
  <c r="P37" i="1"/>
  <c r="R37" i="1"/>
  <c r="C39" i="1"/>
  <c r="D39" i="1"/>
  <c r="E39" i="1"/>
  <c r="F39" i="1"/>
  <c r="G39" i="1"/>
  <c r="H39" i="1"/>
  <c r="I39" i="1"/>
  <c r="J39" i="1"/>
  <c r="K39" i="1"/>
  <c r="L39" i="1"/>
  <c r="M39" i="1"/>
  <c r="O39" i="1"/>
  <c r="Q39" i="1"/>
  <c r="S39" i="1"/>
  <c r="T39" i="1"/>
  <c r="T40" i="1" s="1"/>
  <c r="U39" i="1"/>
  <c r="U40" i="1" s="1"/>
  <c r="AA40" i="1" l="1"/>
  <c r="AC40" i="1"/>
  <c r="W40" i="1"/>
  <c r="AF40" i="1"/>
  <c r="AD40" i="1"/>
  <c r="Z40" i="1"/>
  <c r="Q40" i="1"/>
  <c r="Y40" i="1"/>
  <c r="R39" i="1"/>
  <c r="P39" i="1"/>
  <c r="AB40" i="1"/>
  <c r="Y44" i="1"/>
  <c r="V40" i="1"/>
  <c r="S40" i="1"/>
  <c r="X40" i="1"/>
  <c r="N39" i="1"/>
  <c r="AE40" i="1"/>
</calcChain>
</file>

<file path=xl/sharedStrings.xml><?xml version="1.0" encoding="utf-8"?>
<sst xmlns="http://schemas.openxmlformats.org/spreadsheetml/2006/main" count="150" uniqueCount="57">
  <si>
    <t xml:space="preserve">MONTH </t>
  </si>
  <si>
    <t>EARNED</t>
  </si>
  <si>
    <t xml:space="preserve">DECEMBER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</si>
  <si>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</si>
  <si>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</si>
  <si>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</si>
  <si>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</si>
  <si>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</si>
  <si>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</si>
  <si>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</si>
  <si>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</si>
  <si>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</si>
  <si>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</si>
  <si>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MONTH</t>
  </si>
  <si>
    <t>RECEIVED</t>
  </si>
  <si>
    <t>NOVEMBER</t>
  </si>
  <si>
    <t>DECEMBER</t>
  </si>
  <si>
    <t>YEAR</t>
  </si>
  <si>
    <t>1993</t>
  </si>
  <si>
    <t>=</t>
  </si>
  <si>
    <t xml:space="preserve">                            PERMISSIVE SALES TAX</t>
  </si>
  <si>
    <t>1994</t>
  </si>
  <si>
    <t>1995</t>
  </si>
  <si>
    <t>1996</t>
  </si>
  <si>
    <t>1997</t>
  </si>
  <si>
    <t>1998</t>
  </si>
  <si>
    <t>1999</t>
  </si>
  <si>
    <t>2000</t>
  </si>
  <si>
    <t>DIFFERENCE</t>
  </si>
  <si>
    <t>BETWEEN</t>
  </si>
  <si>
    <t>2002 &amp; 2003</t>
  </si>
  <si>
    <t>2003 &amp; 2004</t>
  </si>
  <si>
    <t>==============</t>
  </si>
  <si>
    <t>2004 &amp; 2005</t>
  </si>
  <si>
    <t>PERMISSIVE SALES TAX</t>
  </si>
  <si>
    <t>Prior</t>
  </si>
  <si>
    <t>Current</t>
  </si>
  <si>
    <t xml:space="preserve">PERCENT </t>
  </si>
  <si>
    <t>CHANGED</t>
  </si>
  <si>
    <t>LOCAL SALES TAX COLLECTED</t>
  </si>
  <si>
    <t>Comparison of current to history</t>
  </si>
  <si>
    <t>Y-T-D Difference 2018</t>
  </si>
  <si>
    <t>Y-T-D Difference 2019</t>
  </si>
  <si>
    <t>Y-T-D Difference 2017</t>
  </si>
  <si>
    <t>(-Over) under</t>
  </si>
  <si>
    <t>% Change over previous</t>
  </si>
  <si>
    <t xml:space="preserve">Year </t>
  </si>
  <si>
    <t>Y-T-Difference 2020</t>
  </si>
  <si>
    <t>Y-T-D Difference 2021</t>
  </si>
  <si>
    <t>Y-T-D Difference 2022</t>
  </si>
  <si>
    <t>Y-T-D Difference 2023</t>
  </si>
  <si>
    <t>Year</t>
  </si>
  <si>
    <t>2023 &amp; 2024</t>
  </si>
  <si>
    <t>Y-T-D Difference 2024</t>
  </si>
  <si>
    <t>2024 Appropriations Difference</t>
  </si>
  <si>
    <t>2024 Appropriation</t>
  </si>
  <si>
    <t>2024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</si>
</sst>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&quot;$&quot;#,##0.00"/>
    <numFmt numFmtId="166" formatCode="0.000000%"/>
  </numFmts>
  <fonts count="12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fill"/>
    </xf>
    <xf numFmtId="164" fontId="2" fillId="0" borderId="1" xfId="0" applyNumberFormat="1" applyFont="1" applyBorder="1" applyAlignment="1"/>
    <xf numFmtId="0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1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164" fontId="2" fillId="0" borderId="0" xfId="0" applyNumberFormat="1" applyFont="1" applyBorder="1" applyAlignment="1"/>
    <xf numFmtId="164" fontId="1" fillId="0" borderId="0" xfId="0" applyNumberFormat="1" applyFont="1" applyBorder="1"/>
    <xf numFmtId="164" fontId="2" fillId="2" borderId="2" xfId="0" applyNumberFormat="1" applyFont="1" applyFill="1" applyBorder="1" applyAlignment="1"/>
    <xf numFmtId="164" fontId="5" fillId="2" borderId="2" xfId="0" applyNumberFormat="1" applyFont="1" applyFill="1" applyBorder="1" applyAlignment="1"/>
    <xf numFmtId="0" fontId="1" fillId="0" borderId="2" xfId="0" applyNumberFormat="1" applyFont="1" applyBorder="1" applyAlignment="1"/>
    <xf numFmtId="164" fontId="2" fillId="0" borderId="2" xfId="0" applyNumberFormat="1" applyFont="1" applyBorder="1" applyAlignment="1"/>
    <xf numFmtId="164" fontId="1" fillId="0" borderId="2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/>
    <xf numFmtId="164" fontId="2" fillId="2" borderId="5" xfId="0" applyNumberFormat="1" applyFont="1" applyFill="1" applyBorder="1" applyAlignment="1"/>
    <xf numFmtId="164" fontId="2" fillId="0" borderId="4" xfId="0" applyNumberFormat="1" applyFont="1" applyBorder="1" applyAlignment="1"/>
    <xf numFmtId="164" fontId="2" fillId="0" borderId="5" xfId="0" applyNumberFormat="1" applyFont="1" applyBorder="1" applyAlignment="1"/>
    <xf numFmtId="164" fontId="2" fillId="2" borderId="4" xfId="0" applyNumberFormat="1" applyFont="1" applyFill="1" applyBorder="1" applyAlignment="1"/>
    <xf numFmtId="164" fontId="4" fillId="0" borderId="4" xfId="0" applyNumberFormat="1" applyFont="1" applyBorder="1" applyAlignment="1">
      <alignment horizontal="fill"/>
    </xf>
    <xf numFmtId="164" fontId="2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4" xfId="0" applyNumberFormat="1" applyFont="1" applyBorder="1"/>
    <xf numFmtId="164" fontId="4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/>
    <xf numFmtId="164" fontId="5" fillId="2" borderId="5" xfId="0" applyNumberFormat="1" applyFont="1" applyFill="1" applyBorder="1" applyAlignment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5" fillId="2" borderId="4" xfId="0" applyNumberFormat="1" applyFont="1" applyFill="1" applyBorder="1" applyAlignment="1"/>
    <xf numFmtId="0" fontId="5" fillId="0" borderId="3" xfId="0" applyNumberFormat="1" applyFont="1" applyBorder="1" applyAlignment="1"/>
    <xf numFmtId="0" fontId="1" fillId="0" borderId="3" xfId="0" applyNumberFormat="1" applyFont="1" applyBorder="1"/>
    <xf numFmtId="165" fontId="1" fillId="0" borderId="4" xfId="0" applyNumberFormat="1" applyFont="1" applyBorder="1" applyAlignment="1"/>
    <xf numFmtId="0" fontId="4" fillId="0" borderId="6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/>
    <xf numFmtId="165" fontId="1" fillId="0" borderId="2" xfId="0" applyNumberFormat="1" applyFont="1" applyBorder="1" applyAlignment="1"/>
    <xf numFmtId="165" fontId="1" fillId="0" borderId="0" xfId="0" applyNumberFormat="1" applyFont="1" applyBorder="1" applyAlignment="1"/>
    <xf numFmtId="0" fontId="2" fillId="0" borderId="4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1" fillId="0" borderId="8" xfId="0" applyNumberFormat="1" applyFont="1" applyBorder="1" applyAlignment="1"/>
    <xf numFmtId="165" fontId="1" fillId="0" borderId="10" xfId="0" applyNumberFormat="1" applyFont="1" applyBorder="1" applyAlignment="1"/>
    <xf numFmtId="165" fontId="1" fillId="0" borderId="11" xfId="0" applyNumberFormat="1" applyFont="1" applyBorder="1" applyAlignment="1"/>
    <xf numFmtId="0" fontId="7" fillId="0" borderId="4" xfId="0" quotePrefix="1" applyNumberFormat="1" applyFont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165" fontId="1" fillId="0" borderId="5" xfId="0" applyNumberFormat="1" applyFont="1" applyBorder="1" applyAlignment="1"/>
    <xf numFmtId="0" fontId="4" fillId="0" borderId="4" xfId="0" applyNumberFormat="1" applyFont="1" applyBorder="1" applyAlignment="1" applyProtection="1"/>
    <xf numFmtId="0" fontId="1" fillId="0" borderId="12" xfId="0" applyNumberFormat="1" applyFont="1" applyBorder="1" applyAlignment="1"/>
    <xf numFmtId="10" fontId="1" fillId="0" borderId="0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</xf>
    <xf numFmtId="0" fontId="4" fillId="0" borderId="4" xfId="0" applyNumberFormat="1" applyFont="1" applyBorder="1" applyAlignment="1" applyProtection="1">
      <alignment horizontal="center"/>
    </xf>
    <xf numFmtId="165" fontId="1" fillId="0" borderId="14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wrapText="1"/>
    </xf>
    <xf numFmtId="164" fontId="4" fillId="0" borderId="9" xfId="0" applyNumberFormat="1" applyFont="1" applyBorder="1" applyAlignment="1">
      <alignment horizontal="fill"/>
    </xf>
    <xf numFmtId="164" fontId="4" fillId="0" borderId="0" xfId="0" applyNumberFormat="1" applyFont="1" applyBorder="1" applyAlignment="1">
      <alignment horizontal="fill"/>
    </xf>
    <xf numFmtId="165" fontId="1" fillId="0" borderId="0" xfId="0" applyNumberFormat="1" applyFont="1" applyAlignment="1"/>
    <xf numFmtId="165" fontId="1" fillId="0" borderId="15" xfId="0" applyNumberFormat="1" applyFont="1" applyBorder="1" applyAlignment="1"/>
    <xf numFmtId="0" fontId="1" fillId="0" borderId="0" xfId="0" applyNumberFormat="1" applyFont="1" applyBorder="1"/>
    <xf numFmtId="165" fontId="1" fillId="0" borderId="11" xfId="0" applyNumberFormat="1" applyFont="1" applyBorder="1" applyAlignment="1">
      <alignment horizontal="right" vertical="center"/>
    </xf>
    <xf numFmtId="0" fontId="1" fillId="0" borderId="14" xfId="0" applyNumberFormat="1" applyFont="1" applyBorder="1" applyAlignment="1"/>
    <xf numFmtId="10" fontId="1" fillId="0" borderId="0" xfId="0" applyNumberFormat="1" applyFont="1" applyAlignment="1"/>
    <xf numFmtId="165" fontId="1" fillId="0" borderId="14" xfId="0" applyNumberFormat="1" applyFont="1" applyBorder="1" applyAlignment="1"/>
    <xf numFmtId="10" fontId="1" fillId="0" borderId="14" xfId="0" applyNumberFormat="1" applyFont="1" applyBorder="1" applyAlignment="1"/>
    <xf numFmtId="0" fontId="1" fillId="0" borderId="16" xfId="0" applyNumberFormat="1" applyFont="1" applyBorder="1" applyAlignment="1"/>
    <xf numFmtId="165" fontId="1" fillId="0" borderId="16" xfId="0" applyNumberFormat="1" applyFont="1" applyBorder="1" applyAlignment="1"/>
    <xf numFmtId="0" fontId="1" fillId="0" borderId="17" xfId="0" applyNumberFormat="1" applyFont="1" applyBorder="1" applyAlignment="1"/>
    <xf numFmtId="164" fontId="2" fillId="0" borderId="18" xfId="0" applyNumberFormat="1" applyFont="1" applyBorder="1" applyAlignment="1"/>
    <xf numFmtId="0" fontId="1" fillId="0" borderId="4" xfId="0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/>
    <xf numFmtId="0" fontId="2" fillId="0" borderId="0" xfId="0" applyNumberFormat="1" applyFont="1" applyBorder="1" applyAlignment="1"/>
    <xf numFmtId="0" fontId="7" fillId="0" borderId="0" xfId="0" applyNumberFormat="1" applyFont="1" applyBorder="1" applyAlignment="1"/>
    <xf numFmtId="0" fontId="6" fillId="0" borderId="0" xfId="0" applyNumberFormat="1" applyFont="1" applyBorder="1" applyAlignment="1"/>
    <xf numFmtId="164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 applyProtection="1"/>
    <xf numFmtId="0" fontId="2" fillId="0" borderId="15" xfId="0" applyNumberFormat="1" applyFont="1" applyBorder="1" applyAlignment="1" applyProtection="1"/>
    <xf numFmtId="0" fontId="2" fillId="0" borderId="15" xfId="0" applyNumberFormat="1" applyFont="1" applyBorder="1" applyAlignment="1"/>
    <xf numFmtId="164" fontId="2" fillId="0" borderId="15" xfId="0" applyNumberFormat="1" applyFont="1" applyBorder="1" applyAlignment="1"/>
    <xf numFmtId="0" fontId="1" fillId="0" borderId="15" xfId="0" applyNumberFormat="1" applyFont="1" applyBorder="1" applyAlignment="1"/>
    <xf numFmtId="0" fontId="3" fillId="0" borderId="0" xfId="0" applyNumberFormat="1" applyFont="1" applyBorder="1" applyAlignment="1"/>
    <xf numFmtId="0" fontId="9" fillId="0" borderId="0" xfId="0" applyNumberFormat="1" applyFont="1" applyBorder="1" applyAlignment="1"/>
    <xf numFmtId="0" fontId="1" fillId="0" borderId="15" xfId="0" applyNumberFormat="1" applyFont="1" applyBorder="1"/>
    <xf numFmtId="0" fontId="4" fillId="0" borderId="0" xfId="0" applyNumberFormat="1" applyFont="1" applyBorder="1" applyAlignment="1" applyProtection="1"/>
    <xf numFmtId="164" fontId="4" fillId="0" borderId="12" xfId="0" applyNumberFormat="1" applyFont="1" applyBorder="1" applyAlignment="1">
      <alignment horizontal="fill"/>
    </xf>
    <xf numFmtId="0" fontId="1" fillId="0" borderId="19" xfId="0" applyNumberFormat="1" applyFont="1" applyBorder="1" applyAlignment="1"/>
    <xf numFmtId="166" fontId="1" fillId="0" borderId="2" xfId="0" applyNumberFormat="1" applyFont="1" applyBorder="1" applyAlignment="1"/>
    <xf numFmtId="10" fontId="1" fillId="0" borderId="2" xfId="0" applyNumberFormat="1" applyFont="1" applyBorder="1" applyAlignment="1"/>
    <xf numFmtId="0" fontId="1" fillId="0" borderId="0" xfId="0" applyNumberFormat="1" applyFont="1" applyBorder="1" applyAlignment="1" applyProtection="1"/>
    <xf numFmtId="0" fontId="1" fillId="0" borderId="7" xfId="0" applyNumberFormat="1" applyFont="1" applyBorder="1" applyAlignment="1"/>
    <xf numFmtId="43" fontId="1" fillId="0" borderId="0" xfId="0" applyNumberFormat="1" applyFont="1" applyBorder="1" applyAlignment="1"/>
    <xf numFmtId="0" fontId="4" fillId="0" borderId="0" xfId="0" applyNumberFormat="1" applyFont="1" applyAlignment="1">
      <alignment wrapText="1"/>
    </xf>
    <xf numFmtId="10" fontId="4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164" fontId="2" fillId="0" borderId="14" xfId="0" applyNumberFormat="1" applyFont="1" applyBorder="1" applyAlignment="1"/>
    <xf numFmtId="0" fontId="7" fillId="0" borderId="14" xfId="0" quotePrefix="1" applyNumberFormat="1" applyFont="1" applyBorder="1" applyAlignment="1"/>
    <xf numFmtId="165" fontId="1" fillId="0" borderId="9" xfId="0" applyNumberFormat="1" applyFont="1" applyBorder="1" applyAlignment="1"/>
    <xf numFmtId="164" fontId="2" fillId="0" borderId="11" xfId="0" applyNumberFormat="1" applyFont="1" applyBorder="1" applyAlignment="1"/>
    <xf numFmtId="165" fontId="1" fillId="0" borderId="14" xfId="0" applyNumberFormat="1" applyFont="1" applyFill="1" applyBorder="1" applyAlignment="1"/>
    <xf numFmtId="0" fontId="2" fillId="0" borderId="5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1" fillId="0" borderId="5" xfId="0" applyNumberFormat="1" applyFont="1" applyFill="1" applyBorder="1"/>
    <xf numFmtId="164" fontId="1" fillId="0" borderId="2" xfId="0" applyNumberFormat="1" applyFont="1" applyFill="1" applyBorder="1"/>
    <xf numFmtId="165" fontId="1" fillId="0" borderId="2" xfId="0" applyNumberFormat="1" applyFont="1" applyFill="1" applyBorder="1" applyAlignment="1"/>
    <xf numFmtId="165" fontId="1" fillId="0" borderId="5" xfId="0" applyNumberFormat="1" applyFont="1" applyFill="1" applyBorder="1" applyAlignment="1"/>
    <xf numFmtId="165" fontId="1" fillId="0" borderId="14" xfId="0" applyNumberFormat="1" applyFont="1" applyFill="1" applyBorder="1" applyAlignment="1">
      <alignment horizontal="right" vertical="center"/>
    </xf>
    <xf numFmtId="165" fontId="1" fillId="0" borderId="16" xfId="0" applyNumberFormat="1" applyFont="1" applyFill="1" applyBorder="1" applyAlignment="1"/>
    <xf numFmtId="0" fontId="1" fillId="0" borderId="2" xfId="0" applyNumberFormat="1" applyFont="1" applyFill="1" applyBorder="1" applyAlignment="1"/>
    <xf numFmtId="0" fontId="2" fillId="0" borderId="4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164" fontId="2" fillId="0" borderId="4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1" fillId="0" borderId="4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1" fillId="0" borderId="4" xfId="0" applyNumberFormat="1" applyFont="1" applyFill="1" applyBorder="1" applyAlignment="1"/>
    <xf numFmtId="165" fontId="1" fillId="0" borderId="4" xfId="0" applyNumberFormat="1" applyFont="1" applyFill="1" applyBorder="1" applyAlignment="1"/>
    <xf numFmtId="0" fontId="1" fillId="0" borderId="16" xfId="0" applyNumberFormat="1" applyFont="1" applyFill="1" applyBorder="1" applyAlignment="1"/>
    <xf numFmtId="0" fontId="1" fillId="0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165" fontId="1" fillId="3" borderId="14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 vertical="center"/>
    </xf>
    <xf numFmtId="165" fontId="1" fillId="3" borderId="16" xfId="0" applyNumberFormat="1" applyFont="1" applyFill="1" applyBorder="1" applyAlignment="1"/>
    <xf numFmtId="164" fontId="2" fillId="0" borderId="7" xfId="0" applyNumberFormat="1" applyFont="1" applyBorder="1" applyAlignment="1"/>
    <xf numFmtId="0" fontId="4" fillId="0" borderId="13" xfId="0" applyNumberFormat="1" applyFont="1" applyBorder="1" applyAlignment="1"/>
    <xf numFmtId="44" fontId="1" fillId="0" borderId="13" xfId="2" applyFont="1" applyBorder="1" applyAlignment="1"/>
    <xf numFmtId="0" fontId="1" fillId="0" borderId="13" xfId="0" applyNumberFormat="1" applyFont="1" applyBorder="1" applyAlignment="1"/>
    <xf numFmtId="164" fontId="1" fillId="0" borderId="10" xfId="0" applyNumberFormat="1" applyFont="1" applyBorder="1" applyAlignment="1"/>
    <xf numFmtId="165" fontId="1" fillId="0" borderId="13" xfId="0" applyNumberFormat="1" applyFont="1" applyBorder="1" applyAlignment="1"/>
    <xf numFmtId="10" fontId="1" fillId="0" borderId="13" xfId="0" applyNumberFormat="1" applyFont="1" applyBorder="1" applyAlignment="1"/>
    <xf numFmtId="0" fontId="4" fillId="0" borderId="14" xfId="0" applyNumberFormat="1" applyFont="1" applyFill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993"/>
  <sheetViews>
    <sheetView tabSelected="1" showOutlineSymbols="0" topLeftCell="AB19" zoomScaleNormal="100" zoomScaleSheetLayoutView="100" workbookViewId="0">
      <selection activeCell="AL50" sqref="AL50"/>
    </sheetView>
  </sheetViews>
  <sheetFormatPr defaultColWidth="9.6640625" defaultRowHeight="15" x14ac:dyDescent="0.2"/>
  <cols>
    <col min="1" max="1" width="11.6640625" style="28" customWidth="1"/>
    <col min="2" max="2" width="11.44140625" style="1" customWidth="1"/>
    <col min="3" max="3" width="14" style="28" hidden="1" customWidth="1"/>
    <col min="4" max="4" width="14.21875" style="1" hidden="1" customWidth="1"/>
    <col min="5" max="5" width="13.88671875" style="28" hidden="1" customWidth="1"/>
    <col min="6" max="6" width="13.6640625" style="1" hidden="1" customWidth="1"/>
    <col min="7" max="7" width="13.5546875" style="28" hidden="1" customWidth="1"/>
    <col min="8" max="8" width="13.109375" style="1" hidden="1" customWidth="1"/>
    <col min="9" max="9" width="13.109375" style="28" hidden="1" customWidth="1"/>
    <col min="10" max="10" width="13.109375" style="1" hidden="1" customWidth="1"/>
    <col min="11" max="11" width="14.33203125" style="28" hidden="1" customWidth="1"/>
    <col min="12" max="12" width="12.6640625" style="1" hidden="1" customWidth="1"/>
    <col min="13" max="13" width="13.21875" style="28" hidden="1" customWidth="1"/>
    <col min="14" max="14" width="15.21875" style="28" hidden="1" customWidth="1"/>
    <col min="15" max="15" width="14.109375" style="1" hidden="1" customWidth="1"/>
    <col min="16" max="16" width="0.109375" style="28" hidden="1" customWidth="1"/>
    <col min="17" max="17" width="15" style="1" hidden="1" customWidth="1"/>
    <col min="18" max="18" width="0.109375" style="56" hidden="1" customWidth="1"/>
    <col min="19" max="19" width="14.33203125" style="1" hidden="1" customWidth="1"/>
    <col min="20" max="21" width="12.6640625" style="1" hidden="1" customWidth="1"/>
    <col min="22" max="25" width="14.44140625" style="1" hidden="1" customWidth="1"/>
    <col min="26" max="27" width="14.44140625" style="1" customWidth="1"/>
    <col min="28" max="33" width="15.77734375" style="1" customWidth="1"/>
    <col min="34" max="37" width="14.21875" style="1" customWidth="1"/>
    <col min="38" max="38" width="14.77734375" style="1" customWidth="1"/>
    <col min="39" max="39" width="10.77734375" style="1" customWidth="1"/>
    <col min="40" max="40" width="16" style="1" customWidth="1"/>
    <col min="41" max="41" width="9.6640625" style="1"/>
    <col min="42" max="42" width="11.88671875" style="1" customWidth="1"/>
    <col min="43" max="16384" width="9.6640625" style="1"/>
  </cols>
  <sheetData>
    <row r="1" spans="1:40" x14ac:dyDescent="0.2">
      <c r="A1" s="90"/>
      <c r="B1" s="90"/>
      <c r="C1" s="82"/>
      <c r="D1" s="82"/>
      <c r="E1" s="82"/>
      <c r="F1" s="82"/>
      <c r="G1" s="82"/>
      <c r="H1" s="13"/>
      <c r="I1" s="13"/>
      <c r="J1" s="82"/>
      <c r="K1" s="82"/>
      <c r="L1" s="82"/>
      <c r="M1" s="82"/>
      <c r="N1" s="82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x14ac:dyDescent="0.2">
      <c r="A2" s="90"/>
      <c r="B2" s="90"/>
      <c r="C2" s="82"/>
      <c r="D2" s="82"/>
      <c r="E2" s="82"/>
      <c r="F2" s="82"/>
      <c r="G2" s="82"/>
      <c r="H2" s="13"/>
      <c r="I2" s="13"/>
      <c r="J2" s="82"/>
      <c r="K2" s="82"/>
      <c r="L2" s="82"/>
      <c r="M2" s="82"/>
      <c r="N2" s="8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x14ac:dyDescent="0.2">
      <c r="A3" s="90"/>
      <c r="B3" s="90"/>
      <c r="C3" s="82"/>
      <c r="D3" s="82"/>
      <c r="E3" s="82"/>
      <c r="F3" s="82"/>
      <c r="G3" s="82"/>
      <c r="H3" s="13"/>
      <c r="I3" s="13"/>
      <c r="J3" s="82"/>
      <c r="K3" s="82"/>
      <c r="L3" s="82"/>
      <c r="M3" s="82"/>
      <c r="N3" s="82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x14ac:dyDescent="0.2">
      <c r="A4" s="90"/>
      <c r="B4" s="90"/>
      <c r="C4" s="82"/>
      <c r="D4" s="82"/>
      <c r="E4" s="82"/>
      <c r="F4" s="82"/>
      <c r="G4" s="82"/>
      <c r="H4" s="13"/>
      <c r="I4" s="13"/>
      <c r="J4" s="82"/>
      <c r="K4" s="82"/>
      <c r="L4" s="82"/>
      <c r="M4" s="82"/>
      <c r="N4" s="8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x14ac:dyDescent="0.2">
      <c r="A5" s="90"/>
      <c r="B5" s="90"/>
      <c r="C5" s="82"/>
      <c r="D5" s="82"/>
      <c r="E5" s="82"/>
      <c r="F5" s="82"/>
      <c r="G5" s="82"/>
      <c r="H5" s="13"/>
      <c r="I5" s="13"/>
      <c r="J5" s="82"/>
      <c r="K5" s="82"/>
      <c r="L5" s="82"/>
      <c r="M5" s="82"/>
      <c r="N5" s="82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x14ac:dyDescent="0.2">
      <c r="A6" s="90"/>
      <c r="B6" s="90"/>
      <c r="C6" s="82"/>
      <c r="D6" s="82"/>
      <c r="E6" s="82"/>
      <c r="F6" s="82"/>
      <c r="G6" s="82"/>
      <c r="H6" s="13"/>
      <c r="I6" s="13"/>
      <c r="J6" s="82"/>
      <c r="K6" s="82"/>
      <c r="L6" s="82"/>
      <c r="M6" s="82"/>
      <c r="N6" s="82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x14ac:dyDescent="0.2">
      <c r="A7" s="90"/>
      <c r="B7" s="90"/>
      <c r="C7" s="82"/>
      <c r="D7" s="82"/>
      <c r="E7" s="82"/>
      <c r="F7" s="82"/>
      <c r="G7" s="82"/>
      <c r="H7" s="13"/>
      <c r="I7" s="13"/>
      <c r="J7" s="82"/>
      <c r="K7" s="82"/>
      <c r="L7" s="82"/>
      <c r="M7" s="82"/>
      <c r="N7" s="82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47" customFormat="1" ht="23.25" x14ac:dyDescent="0.35">
      <c r="A8" s="90"/>
      <c r="B8" s="98" t="s">
        <v>39</v>
      </c>
      <c r="C8" s="82"/>
      <c r="D8" s="95" t="s">
        <v>20</v>
      </c>
      <c r="E8" s="70"/>
      <c r="F8" s="82"/>
      <c r="G8" s="82"/>
      <c r="H8" s="13"/>
      <c r="I8" s="13"/>
      <c r="J8" s="82"/>
      <c r="K8" s="96" t="s">
        <v>34</v>
      </c>
      <c r="L8" s="82"/>
      <c r="M8" s="82"/>
      <c r="N8" s="82"/>
      <c r="O8" s="70"/>
      <c r="P8" s="70"/>
      <c r="Q8" s="7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5.6" customHeight="1" x14ac:dyDescent="0.25">
      <c r="A9" s="90"/>
      <c r="B9" s="103" t="s">
        <v>40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44"/>
      <c r="AI9" s="44"/>
      <c r="AJ9" s="44"/>
      <c r="AK9" s="44"/>
      <c r="AL9" s="10"/>
      <c r="AM9" s="10"/>
      <c r="AN9" s="10"/>
    </row>
    <row r="10" spans="1:40" x14ac:dyDescent="0.2">
      <c r="A10" s="91"/>
      <c r="B10" s="91"/>
      <c r="C10" s="92"/>
      <c r="D10" s="92"/>
      <c r="E10" s="92"/>
      <c r="F10" s="92"/>
      <c r="G10" s="92"/>
      <c r="H10" s="93"/>
      <c r="I10" s="93"/>
      <c r="J10" s="92"/>
      <c r="K10" s="92"/>
      <c r="L10" s="92"/>
      <c r="M10" s="92"/>
      <c r="N10" s="92"/>
      <c r="O10" s="94"/>
      <c r="P10" s="97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10"/>
      <c r="AN10" s="10"/>
    </row>
    <row r="11" spans="1:40" ht="15.75" x14ac:dyDescent="0.25">
      <c r="A11" s="55"/>
      <c r="B11" s="55"/>
      <c r="C11" s="20" t="s">
        <v>17</v>
      </c>
      <c r="D11" s="88" t="s">
        <v>17</v>
      </c>
      <c r="E11" s="20" t="s">
        <v>17</v>
      </c>
      <c r="F11" s="88" t="s">
        <v>17</v>
      </c>
      <c r="G11" s="20" t="s">
        <v>17</v>
      </c>
      <c r="H11" s="89" t="s">
        <v>17</v>
      </c>
      <c r="I11" s="30" t="s">
        <v>17</v>
      </c>
      <c r="J11" s="88" t="s">
        <v>17</v>
      </c>
      <c r="K11" s="20" t="s">
        <v>17</v>
      </c>
      <c r="L11" s="88" t="s">
        <v>17</v>
      </c>
      <c r="M11" s="20" t="s">
        <v>17</v>
      </c>
      <c r="N11" s="20" t="s">
        <v>28</v>
      </c>
      <c r="O11" s="40" t="s">
        <v>17</v>
      </c>
      <c r="P11" s="20" t="s">
        <v>28</v>
      </c>
      <c r="Q11" s="51" t="s">
        <v>17</v>
      </c>
      <c r="R11" s="20" t="s">
        <v>28</v>
      </c>
      <c r="S11" s="51" t="s">
        <v>17</v>
      </c>
      <c r="T11" s="51" t="s">
        <v>17</v>
      </c>
      <c r="U11" s="51" t="s">
        <v>17</v>
      </c>
      <c r="V11" s="51" t="s">
        <v>17</v>
      </c>
      <c r="W11" s="51" t="s">
        <v>17</v>
      </c>
      <c r="X11" s="51" t="s">
        <v>17</v>
      </c>
      <c r="Y11" s="51" t="s">
        <v>17</v>
      </c>
      <c r="Z11" s="51" t="s">
        <v>17</v>
      </c>
      <c r="AA11" s="51" t="s">
        <v>17</v>
      </c>
      <c r="AB11" s="51" t="s">
        <v>17</v>
      </c>
      <c r="AC11" s="51" t="s">
        <v>17</v>
      </c>
      <c r="AD11" s="51" t="s">
        <v>17</v>
      </c>
      <c r="AE11" s="51" t="s">
        <v>17</v>
      </c>
      <c r="AF11" s="51" t="s">
        <v>17</v>
      </c>
      <c r="AG11" s="51" t="s">
        <v>17</v>
      </c>
      <c r="AH11" s="51" t="s">
        <v>46</v>
      </c>
      <c r="AI11" s="51" t="s">
        <v>46</v>
      </c>
      <c r="AJ11" s="51" t="s">
        <v>46</v>
      </c>
      <c r="AK11" s="51" t="s">
        <v>51</v>
      </c>
      <c r="AL11" s="51" t="s">
        <v>28</v>
      </c>
      <c r="AM11" s="148" t="s">
        <v>37</v>
      </c>
    </row>
    <row r="12" spans="1:40" ht="15.75" x14ac:dyDescent="0.25">
      <c r="A12" s="63" t="s">
        <v>0</v>
      </c>
      <c r="B12" s="63" t="s">
        <v>13</v>
      </c>
      <c r="C12" s="20" t="s">
        <v>14</v>
      </c>
      <c r="D12" s="3" t="s">
        <v>14</v>
      </c>
      <c r="E12" s="20" t="s">
        <v>14</v>
      </c>
      <c r="F12" s="3" t="s">
        <v>14</v>
      </c>
      <c r="G12" s="20" t="s">
        <v>14</v>
      </c>
      <c r="H12" s="4" t="s">
        <v>14</v>
      </c>
      <c r="I12" s="30" t="s">
        <v>14</v>
      </c>
      <c r="J12" s="3" t="s">
        <v>14</v>
      </c>
      <c r="K12" s="20" t="s">
        <v>14</v>
      </c>
      <c r="L12" s="3" t="s">
        <v>14</v>
      </c>
      <c r="M12" s="20" t="s">
        <v>14</v>
      </c>
      <c r="N12" s="20" t="s">
        <v>29</v>
      </c>
      <c r="O12" s="40" t="s">
        <v>14</v>
      </c>
      <c r="P12" s="20" t="s">
        <v>29</v>
      </c>
      <c r="Q12" s="51" t="s">
        <v>14</v>
      </c>
      <c r="R12" s="20" t="s">
        <v>29</v>
      </c>
      <c r="S12" s="51" t="s">
        <v>14</v>
      </c>
      <c r="T12" s="51" t="s">
        <v>14</v>
      </c>
      <c r="U12" s="51" t="s">
        <v>14</v>
      </c>
      <c r="V12" s="51" t="s">
        <v>14</v>
      </c>
      <c r="W12" s="51" t="s">
        <v>14</v>
      </c>
      <c r="X12" s="51" t="s">
        <v>14</v>
      </c>
      <c r="Y12" s="51" t="s">
        <v>14</v>
      </c>
      <c r="Z12" s="51" t="s">
        <v>14</v>
      </c>
      <c r="AA12" s="51" t="s">
        <v>14</v>
      </c>
      <c r="AB12" s="51" t="s">
        <v>14</v>
      </c>
      <c r="AC12" s="51" t="s">
        <v>14</v>
      </c>
      <c r="AD12" s="51" t="s">
        <v>14</v>
      </c>
      <c r="AE12" s="51" t="s">
        <v>14</v>
      </c>
      <c r="AF12" s="51" t="s">
        <v>14</v>
      </c>
      <c r="AG12" s="51" t="s">
        <v>14</v>
      </c>
      <c r="AH12" s="51" t="s">
        <v>14</v>
      </c>
      <c r="AI12" s="51" t="s">
        <v>14</v>
      </c>
      <c r="AJ12" s="51" t="s">
        <v>14</v>
      </c>
      <c r="AK12" s="51" t="s">
        <v>14</v>
      </c>
      <c r="AL12" s="51" t="s">
        <v>29</v>
      </c>
      <c r="AM12" s="148" t="s">
        <v>38</v>
      </c>
    </row>
    <row r="13" spans="1:40" ht="15.75" x14ac:dyDescent="0.25">
      <c r="A13" s="63" t="s">
        <v>1</v>
      </c>
      <c r="B13" s="63" t="s">
        <v>14</v>
      </c>
      <c r="C13" s="20" t="s">
        <v>18</v>
      </c>
      <c r="D13" s="3" t="s">
        <v>21</v>
      </c>
      <c r="E13" s="20" t="s">
        <v>22</v>
      </c>
      <c r="F13" s="3" t="s">
        <v>23</v>
      </c>
      <c r="G13" s="20" t="s">
        <v>24</v>
      </c>
      <c r="H13" s="4" t="s">
        <v>25</v>
      </c>
      <c r="I13" s="30" t="s">
        <v>26</v>
      </c>
      <c r="J13" s="3" t="s">
        <v>27</v>
      </c>
      <c r="K13" s="20">
        <v>2001</v>
      </c>
      <c r="L13" s="3">
        <v>2002</v>
      </c>
      <c r="M13" s="20">
        <v>2003</v>
      </c>
      <c r="N13" s="20" t="s">
        <v>30</v>
      </c>
      <c r="O13" s="41">
        <v>2004</v>
      </c>
      <c r="P13" s="39" t="s">
        <v>31</v>
      </c>
      <c r="Q13" s="52">
        <v>2005</v>
      </c>
      <c r="R13" s="39" t="s">
        <v>33</v>
      </c>
      <c r="S13" s="52">
        <v>2006</v>
      </c>
      <c r="T13" s="52">
        <v>2007</v>
      </c>
      <c r="U13" s="51">
        <v>2008</v>
      </c>
      <c r="V13" s="51">
        <v>2009</v>
      </c>
      <c r="W13" s="51">
        <v>2010</v>
      </c>
      <c r="X13" s="51">
        <v>2011</v>
      </c>
      <c r="Y13" s="51">
        <v>2012</v>
      </c>
      <c r="Z13" s="51">
        <v>2013</v>
      </c>
      <c r="AA13" s="51">
        <v>2014</v>
      </c>
      <c r="AB13" s="51">
        <v>2015</v>
      </c>
      <c r="AC13" s="51">
        <v>2016</v>
      </c>
      <c r="AD13" s="51">
        <v>2017</v>
      </c>
      <c r="AE13" s="51">
        <v>2018</v>
      </c>
      <c r="AF13" s="51">
        <v>2019</v>
      </c>
      <c r="AG13" s="51">
        <v>2020</v>
      </c>
      <c r="AH13" s="51">
        <v>2021</v>
      </c>
      <c r="AI13" s="51">
        <v>2022</v>
      </c>
      <c r="AJ13" s="51">
        <v>2023</v>
      </c>
      <c r="AK13" s="51">
        <v>2024</v>
      </c>
      <c r="AL13" s="20" t="s">
        <v>52</v>
      </c>
      <c r="AM13" s="72"/>
    </row>
    <row r="14" spans="1:40" s="10" customFormat="1" x14ac:dyDescent="0.2">
      <c r="A14" s="46"/>
      <c r="B14" s="46"/>
      <c r="C14" s="21"/>
      <c r="D14" s="7"/>
      <c r="E14" s="21"/>
      <c r="F14" s="7"/>
      <c r="G14" s="21"/>
      <c r="H14" s="8"/>
      <c r="I14" s="31"/>
      <c r="J14" s="9"/>
      <c r="K14" s="36"/>
      <c r="L14" s="9"/>
      <c r="M14" s="36"/>
      <c r="N14" s="21"/>
      <c r="O14" s="42"/>
      <c r="P14" s="37"/>
      <c r="Q14" s="53"/>
      <c r="R14" s="37"/>
      <c r="S14" s="53"/>
      <c r="U14" s="72"/>
      <c r="V14" s="72"/>
      <c r="W14" s="72"/>
      <c r="X14" s="72"/>
      <c r="Y14" s="76"/>
      <c r="Z14" s="72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2"/>
    </row>
    <row r="15" spans="1:40" s="17" customFormat="1" x14ac:dyDescent="0.2">
      <c r="A15" s="110" t="s">
        <v>12</v>
      </c>
      <c r="B15" s="58" t="s">
        <v>3</v>
      </c>
      <c r="C15" s="22">
        <v>372316.68</v>
      </c>
      <c r="D15" s="15">
        <v>433046.55</v>
      </c>
      <c r="E15" s="22">
        <v>449061.02</v>
      </c>
      <c r="F15" s="15">
        <v>517058.28</v>
      </c>
      <c r="G15" s="22">
        <v>447333.87</v>
      </c>
      <c r="H15" s="15">
        <v>521677.74</v>
      </c>
      <c r="I15" s="32">
        <v>561749.57999999996</v>
      </c>
      <c r="J15" s="16">
        <v>627943.21</v>
      </c>
      <c r="K15" s="32">
        <v>596218.62</v>
      </c>
      <c r="L15" s="16">
        <v>658209.66</v>
      </c>
      <c r="M15" s="32">
        <v>638597.04</v>
      </c>
      <c r="N15" s="24">
        <f>SUM(M15-L15)</f>
        <v>-19612.619999999995</v>
      </c>
      <c r="O15" s="43">
        <v>584794.55000000005</v>
      </c>
      <c r="P15" s="24">
        <f>SUM(O15-M15)</f>
        <v>-53802.489999999991</v>
      </c>
      <c r="Q15" s="54">
        <v>684951.81</v>
      </c>
      <c r="R15" s="24">
        <f>SUM(Q15-O15)</f>
        <v>100157.26000000001</v>
      </c>
      <c r="S15" s="64">
        <v>642395.37</v>
      </c>
      <c r="T15" s="64">
        <v>647947.34</v>
      </c>
      <c r="U15" s="71">
        <v>673485.59</v>
      </c>
      <c r="V15" s="71">
        <v>621839.86</v>
      </c>
      <c r="W15" s="71">
        <v>679452.47</v>
      </c>
      <c r="X15" s="64">
        <v>663447.11</v>
      </c>
      <c r="Y15" s="77">
        <v>751188.49</v>
      </c>
      <c r="Z15" s="74">
        <v>716680.56</v>
      </c>
      <c r="AA15" s="74">
        <v>779590.34</v>
      </c>
      <c r="AB15" s="74">
        <v>813525</v>
      </c>
      <c r="AC15" s="74">
        <v>864502.06</v>
      </c>
      <c r="AD15" s="74">
        <v>881152.03</v>
      </c>
      <c r="AE15" s="74">
        <v>799473.77</v>
      </c>
      <c r="AF15" s="77">
        <v>934790.19</v>
      </c>
      <c r="AG15" s="77">
        <v>955945.63</v>
      </c>
      <c r="AH15" s="74">
        <v>972527.17</v>
      </c>
      <c r="AI15" s="74">
        <v>1130063.19</v>
      </c>
      <c r="AJ15" s="74">
        <v>1145497.07</v>
      </c>
      <c r="AK15" s="74">
        <v>1173561.05</v>
      </c>
      <c r="AL15" s="79">
        <f>IF(AJ15=0,"",AK15-AJ15)</f>
        <v>28063.979999999981</v>
      </c>
      <c r="AM15" s="75">
        <f>AL15/AJ15</f>
        <v>2.4499390469850769E-2</v>
      </c>
    </row>
    <row r="16" spans="1:40" s="10" customFormat="1" x14ac:dyDescent="0.2">
      <c r="A16" s="80"/>
      <c r="B16" s="59"/>
      <c r="C16" s="23"/>
      <c r="D16" s="13"/>
      <c r="E16" s="23"/>
      <c r="F16" s="13"/>
      <c r="G16" s="23"/>
      <c r="H16" s="13"/>
      <c r="I16" s="33"/>
      <c r="J16" s="14"/>
      <c r="K16" s="33"/>
      <c r="L16" s="14"/>
      <c r="M16" s="33"/>
      <c r="N16" s="23"/>
      <c r="P16" s="29"/>
      <c r="Q16" s="28"/>
      <c r="R16" s="29"/>
      <c r="S16" s="64"/>
      <c r="T16" s="64"/>
      <c r="U16" s="64"/>
      <c r="V16" s="64"/>
      <c r="W16" s="64"/>
      <c r="X16" s="64"/>
      <c r="Y16" s="76"/>
      <c r="Z16" s="72"/>
      <c r="AA16" s="72"/>
      <c r="AB16" s="72"/>
      <c r="AC16" s="72"/>
      <c r="AD16" s="74"/>
      <c r="AE16" s="74"/>
      <c r="AF16" s="77"/>
      <c r="AG16" s="77"/>
      <c r="AH16" s="74"/>
      <c r="AI16" s="74"/>
      <c r="AJ16" s="74"/>
      <c r="AK16" s="74"/>
      <c r="AL16" s="79" t="str">
        <f t="shared" ref="AL16:AL25" si="0">IF(AJ16=0,"",AK16-AJ16)</f>
        <v/>
      </c>
      <c r="AM16" s="75"/>
    </row>
    <row r="17" spans="1:42" s="17" customFormat="1" x14ac:dyDescent="0.2">
      <c r="A17" s="110" t="s">
        <v>15</v>
      </c>
      <c r="B17" s="58" t="s">
        <v>4</v>
      </c>
      <c r="C17" s="22">
        <v>370096.98</v>
      </c>
      <c r="D17" s="15">
        <v>441676.34</v>
      </c>
      <c r="E17" s="22">
        <v>436548.72</v>
      </c>
      <c r="F17" s="15">
        <v>468962.14</v>
      </c>
      <c r="G17" s="22">
        <v>553682.30000000005</v>
      </c>
      <c r="H17" s="15">
        <v>551204.68000000005</v>
      </c>
      <c r="I17" s="32">
        <v>591830.35</v>
      </c>
      <c r="J17" s="16">
        <v>626291.46</v>
      </c>
      <c r="K17" s="32">
        <v>619815.17000000004</v>
      </c>
      <c r="L17" s="16">
        <v>644548.79</v>
      </c>
      <c r="M17" s="32">
        <v>562181.21</v>
      </c>
      <c r="N17" s="24">
        <f>SUM(M17-L17)</f>
        <v>-82367.580000000075</v>
      </c>
      <c r="O17" s="43">
        <v>729473.94</v>
      </c>
      <c r="P17" s="24">
        <f>SUM(O17-M17)</f>
        <v>167292.72999999998</v>
      </c>
      <c r="Q17" s="54">
        <v>698295.43</v>
      </c>
      <c r="R17" s="24">
        <f>SUM(Q17-O17)</f>
        <v>-31178.509999999893</v>
      </c>
      <c r="S17" s="64">
        <v>793517.33</v>
      </c>
      <c r="T17" s="64">
        <v>658296.9</v>
      </c>
      <c r="U17" s="64">
        <v>687122.34</v>
      </c>
      <c r="V17" s="64">
        <v>651227.66</v>
      </c>
      <c r="W17" s="64">
        <v>673850.95</v>
      </c>
      <c r="X17" s="64">
        <v>706934.26</v>
      </c>
      <c r="Y17" s="77">
        <v>735125.4</v>
      </c>
      <c r="Z17" s="74">
        <v>700622.71</v>
      </c>
      <c r="AA17" s="74">
        <v>789324.76</v>
      </c>
      <c r="AB17" s="74">
        <v>797358.4</v>
      </c>
      <c r="AC17" s="74">
        <v>920526.19</v>
      </c>
      <c r="AD17" s="74">
        <v>899607.83</v>
      </c>
      <c r="AE17" s="74">
        <v>823459.98</v>
      </c>
      <c r="AF17" s="77">
        <v>829177.26</v>
      </c>
      <c r="AG17" s="77">
        <v>946299.74</v>
      </c>
      <c r="AH17" s="74">
        <v>1064363.3600000001</v>
      </c>
      <c r="AI17" s="74">
        <v>1138075.5900000001</v>
      </c>
      <c r="AJ17" s="74">
        <v>1150092.42</v>
      </c>
      <c r="AK17" s="74">
        <v>1082591.28</v>
      </c>
      <c r="AL17" s="79">
        <f t="shared" si="0"/>
        <v>-67501.139999999898</v>
      </c>
      <c r="AM17" s="75">
        <f t="shared" ref="AM17:AM25" si="1">AL17/AJ17</f>
        <v>-5.8691926688813324E-2</v>
      </c>
      <c r="AO17" s="101"/>
    </row>
    <row r="18" spans="1:42" s="10" customFormat="1" x14ac:dyDescent="0.2">
      <c r="A18" s="59"/>
      <c r="B18" s="59"/>
      <c r="C18" s="23"/>
      <c r="D18" s="13"/>
      <c r="E18" s="23"/>
      <c r="F18" s="13"/>
      <c r="G18" s="23"/>
      <c r="H18" s="13"/>
      <c r="I18" s="33"/>
      <c r="J18" s="14"/>
      <c r="K18" s="33"/>
      <c r="L18" s="14"/>
      <c r="M18" s="33"/>
      <c r="N18" s="23"/>
      <c r="O18" s="44"/>
      <c r="P18" s="28"/>
      <c r="Q18" s="38"/>
      <c r="R18" s="28"/>
      <c r="S18" s="64"/>
      <c r="T18" s="64"/>
      <c r="U18" s="64"/>
      <c r="V18" s="64"/>
      <c r="W18" s="64"/>
      <c r="X18" s="64"/>
      <c r="Y18" s="76"/>
      <c r="Z18" s="72"/>
      <c r="AA18" s="72"/>
      <c r="AB18" s="72"/>
      <c r="AC18" s="72"/>
      <c r="AD18" s="74"/>
      <c r="AE18" s="74"/>
      <c r="AF18" s="77"/>
      <c r="AG18" s="77"/>
      <c r="AH18" s="74"/>
      <c r="AI18" s="74"/>
      <c r="AJ18" s="74"/>
      <c r="AK18" s="74"/>
      <c r="AL18" s="79" t="str">
        <f t="shared" si="0"/>
        <v/>
      </c>
      <c r="AM18" s="75"/>
    </row>
    <row r="19" spans="1:42" s="17" customFormat="1" x14ac:dyDescent="0.2">
      <c r="A19" s="58" t="s">
        <v>2</v>
      </c>
      <c r="B19" s="60" t="s">
        <v>5</v>
      </c>
      <c r="C19" s="24">
        <v>488881.27</v>
      </c>
      <c r="D19" s="18">
        <v>538653.61</v>
      </c>
      <c r="E19" s="24">
        <v>589394.24</v>
      </c>
      <c r="F19" s="18">
        <v>628657.29</v>
      </c>
      <c r="G19" s="24">
        <v>625968.47</v>
      </c>
      <c r="H19" s="18">
        <v>644006.16</v>
      </c>
      <c r="I19" s="34">
        <v>676416.68</v>
      </c>
      <c r="J19" s="19">
        <v>822883.72</v>
      </c>
      <c r="K19" s="34">
        <v>739302.79</v>
      </c>
      <c r="L19" s="19">
        <v>782836.83</v>
      </c>
      <c r="M19" s="34">
        <v>787594.36</v>
      </c>
      <c r="N19" s="24">
        <f>SUM(M19-L19)</f>
        <v>4757.5300000000279</v>
      </c>
      <c r="O19" s="43">
        <v>855059.04</v>
      </c>
      <c r="P19" s="24">
        <f>SUM(O19-M19)</f>
        <v>67464.680000000051</v>
      </c>
      <c r="Q19" s="54">
        <v>858160.98</v>
      </c>
      <c r="R19" s="24">
        <f>SUM(Q19-O19)</f>
        <v>3101.9399999999441</v>
      </c>
      <c r="S19" s="64">
        <v>867069.57</v>
      </c>
      <c r="T19" s="64">
        <v>906335.37</v>
      </c>
      <c r="U19" s="64">
        <v>885311.09</v>
      </c>
      <c r="V19" s="64">
        <v>784229.75</v>
      </c>
      <c r="W19" s="64">
        <v>822678.12</v>
      </c>
      <c r="X19" s="64">
        <v>835513.73</v>
      </c>
      <c r="Y19" s="77">
        <v>862584.34</v>
      </c>
      <c r="Z19" s="74">
        <v>861685.9</v>
      </c>
      <c r="AA19" s="74">
        <v>903160.86</v>
      </c>
      <c r="AB19" s="74">
        <v>972587.28</v>
      </c>
      <c r="AC19" s="74">
        <v>1003663.33</v>
      </c>
      <c r="AD19" s="74">
        <v>975557.74</v>
      </c>
      <c r="AE19" s="74">
        <v>878049.99</v>
      </c>
      <c r="AF19" s="77">
        <v>883193.46</v>
      </c>
      <c r="AG19" s="77">
        <v>1048992.72</v>
      </c>
      <c r="AH19" s="74">
        <v>1106172.3999999999</v>
      </c>
      <c r="AI19" s="74">
        <v>1150293.57</v>
      </c>
      <c r="AJ19" s="74">
        <v>1252237.92</v>
      </c>
      <c r="AK19" s="74">
        <v>1281562.24</v>
      </c>
      <c r="AL19" s="79">
        <f t="shared" si="0"/>
        <v>29324.320000000065</v>
      </c>
      <c r="AM19" s="75">
        <f t="shared" si="1"/>
        <v>2.3417530751664244E-2</v>
      </c>
    </row>
    <row r="20" spans="1:42" s="10" customFormat="1" x14ac:dyDescent="0.2">
      <c r="A20" s="59"/>
      <c r="B20" s="59"/>
      <c r="C20" s="23"/>
      <c r="D20" s="13"/>
      <c r="E20" s="23"/>
      <c r="F20" s="13"/>
      <c r="G20" s="23"/>
      <c r="H20" s="13"/>
      <c r="I20" s="33"/>
      <c r="J20" s="14"/>
      <c r="K20" s="33"/>
      <c r="L20" s="14"/>
      <c r="M20" s="33"/>
      <c r="N20" s="23"/>
      <c r="O20" s="44"/>
      <c r="P20" s="28"/>
      <c r="Q20" s="38"/>
      <c r="R20" s="28"/>
      <c r="S20" s="64"/>
      <c r="T20" s="64"/>
      <c r="U20" s="64"/>
      <c r="V20" s="64"/>
      <c r="W20" s="64"/>
      <c r="X20" s="64"/>
      <c r="Y20" s="76"/>
      <c r="Z20" s="72"/>
      <c r="AA20" s="72"/>
      <c r="AB20" s="72"/>
      <c r="AC20" s="72"/>
      <c r="AD20" s="74"/>
      <c r="AE20" s="74"/>
      <c r="AF20" s="77"/>
      <c r="AG20" s="77"/>
      <c r="AH20" s="74"/>
      <c r="AI20" s="74"/>
      <c r="AJ20" s="74"/>
      <c r="AK20" s="74"/>
      <c r="AL20" s="79" t="str">
        <f t="shared" si="0"/>
        <v/>
      </c>
      <c r="AM20" s="75"/>
    </row>
    <row r="21" spans="1:42" s="17" customFormat="1" x14ac:dyDescent="0.2">
      <c r="A21" s="60" t="s">
        <v>3</v>
      </c>
      <c r="B21" s="60" t="s">
        <v>6</v>
      </c>
      <c r="C21" s="24">
        <v>279919.8</v>
      </c>
      <c r="D21" s="18">
        <v>322190.08000000002</v>
      </c>
      <c r="E21" s="24">
        <v>370433.01</v>
      </c>
      <c r="F21" s="18">
        <v>499778.48</v>
      </c>
      <c r="G21" s="24">
        <v>415064.23</v>
      </c>
      <c r="H21" s="18">
        <v>495425.76</v>
      </c>
      <c r="I21" s="34">
        <v>468445.31</v>
      </c>
      <c r="J21" s="19">
        <v>444126.83</v>
      </c>
      <c r="K21" s="34">
        <v>420422.17</v>
      </c>
      <c r="L21" s="19">
        <v>483722.1</v>
      </c>
      <c r="M21" s="34">
        <v>510061.85</v>
      </c>
      <c r="N21" s="24">
        <f>SUM(M21-L21)</f>
        <v>26339.75</v>
      </c>
      <c r="O21" s="43">
        <v>562066.14</v>
      </c>
      <c r="P21" s="24">
        <f>SUM(O21-M21)</f>
        <v>52004.290000000037</v>
      </c>
      <c r="Q21" s="54">
        <v>557367.94999999995</v>
      </c>
      <c r="R21" s="24">
        <f>SUM(Q21-O21)</f>
        <v>-4698.1900000000605</v>
      </c>
      <c r="S21" s="64">
        <v>649123.64</v>
      </c>
      <c r="T21" s="64">
        <v>571966.5</v>
      </c>
      <c r="U21" s="64">
        <v>584911.54</v>
      </c>
      <c r="V21" s="64">
        <v>538601.65</v>
      </c>
      <c r="W21" s="64">
        <v>607234.61</v>
      </c>
      <c r="X21" s="64">
        <v>613406.53</v>
      </c>
      <c r="Y21" s="77">
        <v>648584.22</v>
      </c>
      <c r="Z21" s="74">
        <v>666759.59</v>
      </c>
      <c r="AA21" s="74">
        <v>668549.71</v>
      </c>
      <c r="AB21" s="74">
        <v>691370.18</v>
      </c>
      <c r="AC21" s="74">
        <v>743259.16</v>
      </c>
      <c r="AD21" s="74">
        <v>743729.31</v>
      </c>
      <c r="AE21" s="74">
        <v>686849.81</v>
      </c>
      <c r="AF21" s="77">
        <v>726462.49</v>
      </c>
      <c r="AG21" s="77">
        <v>785475.88</v>
      </c>
      <c r="AH21" s="74">
        <v>866293.69</v>
      </c>
      <c r="AI21" s="74">
        <v>973097.91</v>
      </c>
      <c r="AJ21" s="74">
        <v>1016807.9</v>
      </c>
      <c r="AK21" s="74">
        <v>1044487.02</v>
      </c>
      <c r="AL21" s="79">
        <f t="shared" si="0"/>
        <v>27679.119999999995</v>
      </c>
      <c r="AM21" s="75">
        <f t="shared" si="1"/>
        <v>2.7221582365754629E-2</v>
      </c>
    </row>
    <row r="22" spans="1:42" s="10" customFormat="1" x14ac:dyDescent="0.2">
      <c r="A22" s="59"/>
      <c r="B22" s="59"/>
      <c r="C22" s="23"/>
      <c r="D22" s="13"/>
      <c r="E22" s="23"/>
      <c r="F22" s="13"/>
      <c r="G22" s="23"/>
      <c r="H22" s="13"/>
      <c r="I22" s="33"/>
      <c r="J22" s="14"/>
      <c r="K22" s="33"/>
      <c r="L22" s="14"/>
      <c r="M22" s="33"/>
      <c r="N22" s="23"/>
      <c r="O22" s="44"/>
      <c r="P22" s="28"/>
      <c r="Q22" s="38"/>
      <c r="R22" s="28"/>
      <c r="S22" s="64"/>
      <c r="T22" s="64"/>
      <c r="U22" s="64"/>
      <c r="V22" s="64"/>
      <c r="W22" s="64"/>
      <c r="X22" s="64"/>
      <c r="Y22" s="76"/>
      <c r="Z22" s="72"/>
      <c r="AA22" s="72"/>
      <c r="AB22" s="72"/>
      <c r="AC22" s="72"/>
      <c r="AD22" s="74"/>
      <c r="AE22" s="74"/>
      <c r="AF22" s="77"/>
      <c r="AG22" s="77"/>
      <c r="AH22" s="74"/>
      <c r="AI22" s="74"/>
      <c r="AJ22" s="74"/>
      <c r="AK22" s="74"/>
      <c r="AL22" s="79" t="str">
        <f t="shared" si="0"/>
        <v/>
      </c>
      <c r="AM22" s="75"/>
    </row>
    <row r="23" spans="1:42" s="17" customFormat="1" x14ac:dyDescent="0.2">
      <c r="A23" s="60" t="s">
        <v>4</v>
      </c>
      <c r="B23" s="58" t="s">
        <v>7</v>
      </c>
      <c r="C23" s="22">
        <v>324420.47999999998</v>
      </c>
      <c r="D23" s="15">
        <v>400296.03</v>
      </c>
      <c r="E23" s="22">
        <v>455968.34</v>
      </c>
      <c r="F23" s="15">
        <v>447868.7</v>
      </c>
      <c r="G23" s="22">
        <v>480453.98</v>
      </c>
      <c r="H23" s="15">
        <v>487674.65</v>
      </c>
      <c r="I23" s="32">
        <v>549411.69999999995</v>
      </c>
      <c r="J23" s="16">
        <v>660515.14</v>
      </c>
      <c r="K23" s="32">
        <v>610086.79</v>
      </c>
      <c r="L23" s="16">
        <v>550988.52</v>
      </c>
      <c r="M23" s="32">
        <v>606123.28</v>
      </c>
      <c r="N23" s="24">
        <f>SUM(M23-L23)</f>
        <v>55134.760000000009</v>
      </c>
      <c r="O23" s="43">
        <v>575142.99</v>
      </c>
      <c r="P23" s="24">
        <f>SUM(O23-M23)</f>
        <v>-30980.290000000037</v>
      </c>
      <c r="Q23" s="54">
        <v>595612.5</v>
      </c>
      <c r="R23" s="24">
        <f>SUM(Q23-O23)</f>
        <v>20469.510000000009</v>
      </c>
      <c r="S23" s="64">
        <v>590460.61</v>
      </c>
      <c r="T23" s="64">
        <v>604410.99</v>
      </c>
      <c r="U23" s="64">
        <v>608753.28</v>
      </c>
      <c r="V23" s="64">
        <v>602641.93000000005</v>
      </c>
      <c r="W23" s="64">
        <v>612073.01</v>
      </c>
      <c r="X23" s="64">
        <v>660381.94999999995</v>
      </c>
      <c r="Y23" s="77">
        <v>629385.54</v>
      </c>
      <c r="Z23" s="74">
        <v>721375.76</v>
      </c>
      <c r="AA23" s="74">
        <v>790097.02</v>
      </c>
      <c r="AB23" s="74">
        <v>802292.11</v>
      </c>
      <c r="AC23" s="74">
        <v>850420.9</v>
      </c>
      <c r="AD23" s="74">
        <v>797530.17</v>
      </c>
      <c r="AE23" s="74">
        <v>826737.63</v>
      </c>
      <c r="AF23" s="77">
        <v>705816.07</v>
      </c>
      <c r="AG23" s="77">
        <v>753621.79</v>
      </c>
      <c r="AH23" s="74">
        <v>865958.1</v>
      </c>
      <c r="AI23" s="74">
        <v>914817.46</v>
      </c>
      <c r="AJ23" s="74">
        <v>1056523.25</v>
      </c>
      <c r="AK23" s="74">
        <v>1041107.01</v>
      </c>
      <c r="AL23" s="79">
        <f t="shared" si="0"/>
        <v>-15416.239999999991</v>
      </c>
      <c r="AM23" s="75">
        <f t="shared" si="1"/>
        <v>-1.4591482014238674E-2</v>
      </c>
    </row>
    <row r="24" spans="1:42" s="10" customFormat="1" x14ac:dyDescent="0.2">
      <c r="A24" s="59"/>
      <c r="B24" s="61"/>
      <c r="C24" s="25"/>
      <c r="D24" s="11"/>
      <c r="E24" s="25"/>
      <c r="F24" s="11"/>
      <c r="G24" s="25"/>
      <c r="H24" s="11"/>
      <c r="I24" s="35"/>
      <c r="J24" s="12"/>
      <c r="K24" s="35"/>
      <c r="L24" s="12"/>
      <c r="M24" s="35"/>
      <c r="N24" s="23"/>
      <c r="O24" s="44"/>
      <c r="P24" s="28"/>
      <c r="Q24" s="38"/>
      <c r="R24" s="28"/>
      <c r="S24" s="64"/>
      <c r="T24" s="64"/>
      <c r="U24" s="64"/>
      <c r="V24" s="64"/>
      <c r="W24" s="64"/>
      <c r="X24" s="64"/>
      <c r="Y24" s="76"/>
      <c r="Z24" s="72"/>
      <c r="AA24" s="72"/>
      <c r="AB24" s="72"/>
      <c r="AC24" s="72"/>
      <c r="AD24" s="74"/>
      <c r="AE24" s="74"/>
      <c r="AF24" s="77"/>
      <c r="AG24" s="77"/>
      <c r="AH24" s="74"/>
      <c r="AI24" s="74"/>
      <c r="AJ24" s="74"/>
      <c r="AK24" s="74"/>
      <c r="AL24" s="79" t="str">
        <f t="shared" si="0"/>
        <v/>
      </c>
      <c r="AM24" s="75"/>
    </row>
    <row r="25" spans="1:42" s="17" customFormat="1" x14ac:dyDescent="0.2">
      <c r="A25" s="58" t="s">
        <v>5</v>
      </c>
      <c r="B25" s="58" t="s">
        <v>8</v>
      </c>
      <c r="C25" s="22">
        <v>375154.84</v>
      </c>
      <c r="D25" s="15">
        <v>424532.22</v>
      </c>
      <c r="E25" s="22">
        <v>453178.72</v>
      </c>
      <c r="F25" s="15">
        <v>472897.14</v>
      </c>
      <c r="G25" s="22">
        <v>511503.5</v>
      </c>
      <c r="H25" s="15">
        <v>505374.57</v>
      </c>
      <c r="I25" s="32">
        <v>564306</v>
      </c>
      <c r="J25" s="16">
        <v>538685.06999999995</v>
      </c>
      <c r="K25" s="32">
        <v>619581.73</v>
      </c>
      <c r="L25" s="16">
        <v>689919.99</v>
      </c>
      <c r="M25" s="32">
        <v>685599.53</v>
      </c>
      <c r="N25" s="24">
        <f>SUM(M25-L25)</f>
        <v>-4320.4599999999627</v>
      </c>
      <c r="O25" s="43">
        <v>753757.89</v>
      </c>
      <c r="P25" s="24">
        <f>SUM(O25-M25)</f>
        <v>68158.359999999986</v>
      </c>
      <c r="Q25" s="54">
        <v>715499.05</v>
      </c>
      <c r="R25" s="24">
        <f>SUM(Q25-O25)</f>
        <v>-38258.839999999967</v>
      </c>
      <c r="S25" s="64">
        <v>687709.79</v>
      </c>
      <c r="T25" s="64">
        <v>779690.2</v>
      </c>
      <c r="U25" s="64">
        <v>717525.61</v>
      </c>
      <c r="V25" s="64">
        <v>662359.05000000005</v>
      </c>
      <c r="W25" s="64">
        <v>701878.8</v>
      </c>
      <c r="X25" s="64">
        <v>782288.89</v>
      </c>
      <c r="Y25" s="77">
        <v>899181.15</v>
      </c>
      <c r="Z25" s="74">
        <v>881351.5</v>
      </c>
      <c r="AA25" s="74">
        <v>828548.52</v>
      </c>
      <c r="AB25" s="74">
        <v>883243.2</v>
      </c>
      <c r="AC25" s="74">
        <v>847356.81</v>
      </c>
      <c r="AD25" s="74">
        <v>909629.34</v>
      </c>
      <c r="AE25" s="74">
        <v>970391.93</v>
      </c>
      <c r="AF25" s="77">
        <v>970931.63</v>
      </c>
      <c r="AG25" s="124">
        <v>896699.99</v>
      </c>
      <c r="AH25" s="115">
        <v>1311844.3</v>
      </c>
      <c r="AI25" s="115">
        <v>1235791.1709</v>
      </c>
      <c r="AJ25" s="115">
        <v>1143719.79</v>
      </c>
      <c r="AK25" s="115">
        <v>1138438.8400000001</v>
      </c>
      <c r="AL25" s="79">
        <f t="shared" si="0"/>
        <v>-5280.9499999999534</v>
      </c>
      <c r="AM25" s="75">
        <f t="shared" si="1"/>
        <v>-4.6173460022056216E-3</v>
      </c>
      <c r="AO25" s="43"/>
      <c r="AP25" s="102"/>
    </row>
    <row r="26" spans="1:42" s="10" customFormat="1" x14ac:dyDescent="0.2">
      <c r="A26" s="61"/>
      <c r="B26" s="59"/>
      <c r="C26" s="23"/>
      <c r="D26" s="13"/>
      <c r="E26" s="23"/>
      <c r="F26" s="13"/>
      <c r="G26" s="23"/>
      <c r="H26" s="13"/>
      <c r="I26" s="33"/>
      <c r="J26" s="14"/>
      <c r="K26" s="33"/>
      <c r="L26" s="14"/>
      <c r="M26" s="33"/>
      <c r="N26" s="23"/>
      <c r="O26" s="44"/>
      <c r="P26" s="28"/>
      <c r="Q26" s="38"/>
      <c r="R26" s="28"/>
      <c r="S26" s="64"/>
      <c r="T26" s="64"/>
      <c r="U26" s="64"/>
      <c r="V26" s="64"/>
      <c r="W26" s="64"/>
      <c r="X26" s="64"/>
      <c r="Y26" s="76"/>
      <c r="Z26" s="72"/>
      <c r="AA26" s="72"/>
      <c r="AB26" s="72"/>
      <c r="AC26" s="72"/>
      <c r="AD26" s="74"/>
      <c r="AE26" s="74"/>
      <c r="AF26" s="77"/>
      <c r="AG26" s="77"/>
      <c r="AH26" s="74"/>
      <c r="AI26" s="74"/>
      <c r="AJ26" s="74"/>
      <c r="AK26" s="74"/>
      <c r="AL26" s="79" t="str">
        <f t="shared" ref="AL26:AL33" si="2">IF(AJ26=0,"",AK26-AJ26)</f>
        <v/>
      </c>
      <c r="AM26" s="75"/>
    </row>
    <row r="27" spans="1:42" s="125" customFormat="1" x14ac:dyDescent="0.2">
      <c r="A27" s="116" t="s">
        <v>6</v>
      </c>
      <c r="B27" s="116" t="s">
        <v>9</v>
      </c>
      <c r="C27" s="117">
        <v>392996</v>
      </c>
      <c r="D27" s="118">
        <v>482691.41</v>
      </c>
      <c r="E27" s="117">
        <v>452752.5</v>
      </c>
      <c r="F27" s="118">
        <v>522713.13</v>
      </c>
      <c r="G27" s="117">
        <v>478398.4</v>
      </c>
      <c r="H27" s="118">
        <v>543244.81999999995</v>
      </c>
      <c r="I27" s="119">
        <v>656448.23</v>
      </c>
      <c r="J27" s="120">
        <v>698761.62</v>
      </c>
      <c r="K27" s="119">
        <v>700546.99</v>
      </c>
      <c r="L27" s="120">
        <v>809095.91</v>
      </c>
      <c r="M27" s="119">
        <v>621496.31999999995</v>
      </c>
      <c r="N27" s="117">
        <f>SUM(M27-L27)</f>
        <v>-187599.59000000008</v>
      </c>
      <c r="O27" s="121">
        <v>696442.14</v>
      </c>
      <c r="P27" s="117">
        <f>SUM(O27-M27)</f>
        <v>74945.820000000065</v>
      </c>
      <c r="Q27" s="122">
        <v>707970.37</v>
      </c>
      <c r="R27" s="117">
        <f>SUM(Q27-O27)</f>
        <v>11528.229999999981</v>
      </c>
      <c r="S27" s="123">
        <v>697733.75</v>
      </c>
      <c r="T27" s="123">
        <v>638368.43000000005</v>
      </c>
      <c r="U27" s="123">
        <v>687173.36</v>
      </c>
      <c r="V27" s="123">
        <v>603002.47</v>
      </c>
      <c r="W27" s="123">
        <v>656547.66</v>
      </c>
      <c r="X27" s="123">
        <v>655351.11</v>
      </c>
      <c r="Y27" s="124">
        <v>733609.22</v>
      </c>
      <c r="Z27" s="115">
        <v>707838.05</v>
      </c>
      <c r="AA27" s="115">
        <v>843733.96</v>
      </c>
      <c r="AB27" s="115">
        <v>914347.45</v>
      </c>
      <c r="AC27" s="115">
        <v>867119.81</v>
      </c>
      <c r="AD27" s="115">
        <v>911399.36</v>
      </c>
      <c r="AE27" s="115">
        <v>810232.74</v>
      </c>
      <c r="AF27" s="124">
        <v>918350.69</v>
      </c>
      <c r="AG27" s="124">
        <v>865640.42</v>
      </c>
      <c r="AH27" s="115">
        <v>1197361.1000000001</v>
      </c>
      <c r="AI27" s="115">
        <v>1186059.54</v>
      </c>
      <c r="AJ27" s="115">
        <v>1143719.79</v>
      </c>
      <c r="AK27" s="115">
        <v>1185789.42</v>
      </c>
      <c r="AL27" s="79">
        <f t="shared" si="2"/>
        <v>42069.629999999888</v>
      </c>
      <c r="AM27" s="75">
        <f t="shared" ref="AM27:AM33" si="3">AL27/AJ27</f>
        <v>3.6783161721805901E-2</v>
      </c>
    </row>
    <row r="28" spans="1:42" s="137" customFormat="1" x14ac:dyDescent="0.2">
      <c r="A28" s="126"/>
      <c r="B28" s="127"/>
      <c r="C28" s="128"/>
      <c r="D28" s="129"/>
      <c r="E28" s="128"/>
      <c r="F28" s="129"/>
      <c r="G28" s="128"/>
      <c r="H28" s="129"/>
      <c r="I28" s="130"/>
      <c r="J28" s="131"/>
      <c r="K28" s="130"/>
      <c r="L28" s="131"/>
      <c r="M28" s="130"/>
      <c r="N28" s="128"/>
      <c r="O28" s="132"/>
      <c r="P28" s="133"/>
      <c r="Q28" s="134"/>
      <c r="R28" s="133"/>
      <c r="S28" s="123"/>
      <c r="T28" s="123"/>
      <c r="U28" s="123"/>
      <c r="V28" s="123"/>
      <c r="W28" s="123"/>
      <c r="X28" s="123"/>
      <c r="Y28" s="135"/>
      <c r="Z28" s="136"/>
      <c r="AA28" s="136"/>
      <c r="AB28" s="136"/>
      <c r="AC28" s="136"/>
      <c r="AD28" s="115"/>
      <c r="AE28" s="115"/>
      <c r="AF28" s="124"/>
      <c r="AG28" s="124"/>
      <c r="AH28" s="115"/>
      <c r="AI28" s="115"/>
      <c r="AJ28" s="115"/>
      <c r="AK28" s="115"/>
      <c r="AL28" s="79" t="str">
        <f t="shared" si="2"/>
        <v/>
      </c>
      <c r="AM28" s="75"/>
    </row>
    <row r="29" spans="1:42" s="17" customFormat="1" x14ac:dyDescent="0.2">
      <c r="A29" s="60" t="s">
        <v>7</v>
      </c>
      <c r="B29" s="60" t="s">
        <v>10</v>
      </c>
      <c r="C29" s="24">
        <v>431889.56</v>
      </c>
      <c r="D29" s="18">
        <v>447959.28</v>
      </c>
      <c r="E29" s="24">
        <v>537782.65</v>
      </c>
      <c r="F29" s="18">
        <v>573768.82999999996</v>
      </c>
      <c r="G29" s="24">
        <v>581105.94999999995</v>
      </c>
      <c r="H29" s="18">
        <v>618639.16</v>
      </c>
      <c r="I29" s="34">
        <v>626275.06000000006</v>
      </c>
      <c r="J29" s="19">
        <v>807970.21</v>
      </c>
      <c r="K29" s="34">
        <v>588797.62</v>
      </c>
      <c r="L29" s="19">
        <v>692915.82</v>
      </c>
      <c r="M29" s="34">
        <v>681366.93</v>
      </c>
      <c r="N29" s="24">
        <f>SUM(M29-L29)</f>
        <v>-11548.889999999898</v>
      </c>
      <c r="O29" s="43">
        <v>683584.35</v>
      </c>
      <c r="P29" s="24">
        <f>SUM(O29-M29)</f>
        <v>2217.4199999999255</v>
      </c>
      <c r="Q29" s="54">
        <v>739265.82</v>
      </c>
      <c r="R29" s="24">
        <f>SUM(Q29-O29)</f>
        <v>55681.469999999972</v>
      </c>
      <c r="S29" s="64">
        <v>690900.47999999998</v>
      </c>
      <c r="T29" s="64">
        <v>752982.24</v>
      </c>
      <c r="U29" s="64">
        <v>745308.06</v>
      </c>
      <c r="V29" s="64">
        <v>684317.69</v>
      </c>
      <c r="W29" s="64">
        <v>733308.77</v>
      </c>
      <c r="X29" s="64">
        <v>737839.35</v>
      </c>
      <c r="Y29" s="77">
        <v>742651.78</v>
      </c>
      <c r="Z29" s="74">
        <v>895847.3</v>
      </c>
      <c r="AA29" s="74">
        <v>881781.85</v>
      </c>
      <c r="AB29" s="74">
        <v>911547.43</v>
      </c>
      <c r="AC29" s="74">
        <v>910752.97</v>
      </c>
      <c r="AD29" s="74">
        <v>889895.04</v>
      </c>
      <c r="AE29" s="74">
        <v>937188.05</v>
      </c>
      <c r="AF29" s="77">
        <v>930766.96</v>
      </c>
      <c r="AG29" s="140">
        <v>1308452.28</v>
      </c>
      <c r="AH29" s="138">
        <v>1258973.46</v>
      </c>
      <c r="AI29" s="138">
        <v>1249647.1000000001</v>
      </c>
      <c r="AJ29" s="138">
        <v>1253536.8</v>
      </c>
      <c r="AK29" s="138">
        <v>1167140.46</v>
      </c>
      <c r="AL29" s="79">
        <f t="shared" si="2"/>
        <v>-86396.340000000084</v>
      </c>
      <c r="AM29" s="75">
        <f t="shared" si="3"/>
        <v>-6.8922061163262285E-2</v>
      </c>
    </row>
    <row r="30" spans="1:42" s="10" customFormat="1" x14ac:dyDescent="0.2">
      <c r="A30" s="59"/>
      <c r="B30" s="59"/>
      <c r="C30" s="23"/>
      <c r="D30" s="13"/>
      <c r="E30" s="23"/>
      <c r="F30" s="13"/>
      <c r="G30" s="23"/>
      <c r="H30" s="13"/>
      <c r="I30" s="33"/>
      <c r="J30" s="14"/>
      <c r="K30" s="33"/>
      <c r="L30" s="14"/>
      <c r="M30" s="33"/>
      <c r="N30" s="23"/>
      <c r="O30" s="44"/>
      <c r="P30" s="28"/>
      <c r="Q30" s="38"/>
      <c r="R30" s="28"/>
      <c r="S30" s="64"/>
      <c r="T30" s="64"/>
      <c r="U30" s="64"/>
      <c r="V30" s="64"/>
      <c r="W30" s="64"/>
      <c r="X30" s="64"/>
      <c r="Y30" s="76"/>
      <c r="Z30" s="72"/>
      <c r="AA30" s="72"/>
      <c r="AB30" s="72"/>
      <c r="AC30" s="72"/>
      <c r="AD30" s="74"/>
      <c r="AE30" s="74"/>
      <c r="AF30" s="77"/>
      <c r="AG30" s="140"/>
      <c r="AH30" s="138"/>
      <c r="AI30" s="138"/>
      <c r="AJ30" s="138"/>
      <c r="AK30" s="138"/>
      <c r="AL30" s="79" t="str">
        <f t="shared" si="2"/>
        <v/>
      </c>
      <c r="AM30" s="75"/>
    </row>
    <row r="31" spans="1:42" s="17" customFormat="1" x14ac:dyDescent="0.2">
      <c r="A31" s="60" t="s">
        <v>8</v>
      </c>
      <c r="B31" s="58" t="s">
        <v>11</v>
      </c>
      <c r="C31" s="22">
        <v>498356.52</v>
      </c>
      <c r="D31" s="15">
        <v>545228.31000000006</v>
      </c>
      <c r="E31" s="22">
        <v>536015.16</v>
      </c>
      <c r="F31" s="15">
        <v>526407.30000000005</v>
      </c>
      <c r="G31" s="22">
        <v>657752.38</v>
      </c>
      <c r="H31" s="15">
        <v>796243.31</v>
      </c>
      <c r="I31" s="32">
        <v>766282.84</v>
      </c>
      <c r="J31" s="16">
        <v>725501.37</v>
      </c>
      <c r="K31" s="32">
        <v>740505.74</v>
      </c>
      <c r="L31" s="16">
        <v>800498.7</v>
      </c>
      <c r="M31" s="32">
        <v>786533.01</v>
      </c>
      <c r="N31" s="24">
        <f>SUM(M31-L31)</f>
        <v>-13965.689999999944</v>
      </c>
      <c r="O31" s="43">
        <v>772184.38</v>
      </c>
      <c r="P31" s="24">
        <f>SUM(O31-M31)</f>
        <v>-14348.630000000005</v>
      </c>
      <c r="Q31" s="54">
        <v>857862.05</v>
      </c>
      <c r="R31" s="24">
        <f>SUM(Q31-O31)</f>
        <v>85677.670000000042</v>
      </c>
      <c r="S31" s="64">
        <v>863826.16</v>
      </c>
      <c r="T31" s="64">
        <v>880052.22</v>
      </c>
      <c r="U31" s="64">
        <v>874848.28</v>
      </c>
      <c r="V31" s="64">
        <v>717527.3</v>
      </c>
      <c r="W31" s="64">
        <v>822016</v>
      </c>
      <c r="X31" s="64">
        <v>884522.41</v>
      </c>
      <c r="Y31" s="77">
        <v>911830.88</v>
      </c>
      <c r="Z31" s="74">
        <v>868791.71</v>
      </c>
      <c r="AA31" s="74">
        <v>1021331.91</v>
      </c>
      <c r="AB31" s="74">
        <v>973186.75</v>
      </c>
      <c r="AC31" s="74">
        <v>1037120.71</v>
      </c>
      <c r="AD31" s="74">
        <v>1024228.29</v>
      </c>
      <c r="AE31" s="74">
        <v>944233.16</v>
      </c>
      <c r="AF31" s="77">
        <v>1009094.34</v>
      </c>
      <c r="AG31" s="140">
        <v>1177703.3500000001</v>
      </c>
      <c r="AH31" s="138">
        <v>1243183.1499999999</v>
      </c>
      <c r="AI31" s="138">
        <v>1221728.6200000001</v>
      </c>
      <c r="AJ31" s="138">
        <v>1302108.8400000001</v>
      </c>
      <c r="AK31" s="138">
        <v>1305659.53</v>
      </c>
      <c r="AL31" s="79">
        <f t="shared" si="2"/>
        <v>3550.6899999999441</v>
      </c>
      <c r="AM31" s="75">
        <f t="shared" si="3"/>
        <v>2.7268765028889167E-3</v>
      </c>
    </row>
    <row r="32" spans="1:42" s="10" customFormat="1" x14ac:dyDescent="0.2">
      <c r="A32" s="59"/>
      <c r="B32" s="61"/>
      <c r="C32" s="25"/>
      <c r="D32" s="11"/>
      <c r="E32" s="25"/>
      <c r="F32" s="11"/>
      <c r="G32" s="25"/>
      <c r="H32" s="11"/>
      <c r="I32" s="35"/>
      <c r="J32" s="12"/>
      <c r="K32" s="35"/>
      <c r="L32" s="12"/>
      <c r="M32" s="35"/>
      <c r="N32" s="23"/>
      <c r="O32" s="44"/>
      <c r="P32" s="28"/>
      <c r="Q32" s="38"/>
      <c r="R32" s="28"/>
      <c r="S32" s="64"/>
      <c r="T32" s="64"/>
      <c r="U32" s="64"/>
      <c r="V32" s="64"/>
      <c r="W32" s="64"/>
      <c r="X32" s="64"/>
      <c r="Y32" s="76"/>
      <c r="Z32" s="72"/>
      <c r="AA32" s="72"/>
      <c r="AB32" s="72"/>
      <c r="AC32" s="72"/>
      <c r="AD32" s="74"/>
      <c r="AE32" s="74"/>
      <c r="AF32" s="77"/>
      <c r="AG32" s="140"/>
      <c r="AH32" s="138"/>
      <c r="AI32" s="138"/>
      <c r="AJ32" s="138"/>
      <c r="AK32" s="138"/>
      <c r="AL32" s="79" t="str">
        <f t="shared" si="2"/>
        <v/>
      </c>
      <c r="AM32" s="75"/>
    </row>
    <row r="33" spans="1:43" s="17" customFormat="1" x14ac:dyDescent="0.2">
      <c r="A33" s="58" t="s">
        <v>9</v>
      </c>
      <c r="B33" s="58" t="s">
        <v>12</v>
      </c>
      <c r="C33" s="22">
        <v>441299.75</v>
      </c>
      <c r="D33" s="15">
        <v>481588.36</v>
      </c>
      <c r="E33" s="22">
        <v>580114.5</v>
      </c>
      <c r="F33" s="15">
        <v>643960.16</v>
      </c>
      <c r="G33" s="22">
        <v>659011.56000000006</v>
      </c>
      <c r="H33" s="15">
        <v>721835.9</v>
      </c>
      <c r="I33" s="32">
        <v>715902.44</v>
      </c>
      <c r="J33" s="16">
        <v>736298.44</v>
      </c>
      <c r="K33" s="32">
        <v>742017.35</v>
      </c>
      <c r="L33" s="16">
        <v>758828.07</v>
      </c>
      <c r="M33" s="32">
        <v>635702.14</v>
      </c>
      <c r="N33" s="24">
        <f>SUM(M33-L33)</f>
        <v>-123125.92999999993</v>
      </c>
      <c r="O33" s="43">
        <v>757306.06</v>
      </c>
      <c r="P33" s="24">
        <f>SUM(O33-M33)</f>
        <v>121603.92000000004</v>
      </c>
      <c r="Q33" s="54">
        <v>850164.3</v>
      </c>
      <c r="R33" s="24">
        <f>SUM(Q33-O33)</f>
        <v>92858.239999999991</v>
      </c>
      <c r="S33" s="64">
        <v>706165.17</v>
      </c>
      <c r="T33" s="64">
        <v>731241.53</v>
      </c>
      <c r="U33" s="64">
        <v>716657.5</v>
      </c>
      <c r="V33" s="64">
        <v>637225.09</v>
      </c>
      <c r="W33" s="64">
        <v>762574.05</v>
      </c>
      <c r="X33" s="64">
        <v>802498.65</v>
      </c>
      <c r="Y33" s="77">
        <v>764587.04</v>
      </c>
      <c r="Z33" s="74">
        <v>891216.4</v>
      </c>
      <c r="AA33" s="74">
        <v>898896.9</v>
      </c>
      <c r="AB33" s="74">
        <v>986677.73</v>
      </c>
      <c r="AC33" s="74">
        <v>932427.29</v>
      </c>
      <c r="AD33" s="74">
        <v>903905.24</v>
      </c>
      <c r="AE33" s="74">
        <v>943483.67</v>
      </c>
      <c r="AF33" s="77">
        <v>1015120.42</v>
      </c>
      <c r="AG33" s="124">
        <v>1138204.69</v>
      </c>
      <c r="AH33" s="115">
        <v>1169514.43</v>
      </c>
      <c r="AI33" s="115">
        <v>1312767.79</v>
      </c>
      <c r="AJ33" s="115">
        <v>1270590.17</v>
      </c>
      <c r="AK33" s="115">
        <v>1300740.92</v>
      </c>
      <c r="AL33" s="79">
        <f t="shared" si="2"/>
        <v>30150.75</v>
      </c>
      <c r="AM33" s="75">
        <f t="shared" si="3"/>
        <v>2.3729720811550118E-2</v>
      </c>
      <c r="AO33" s="104"/>
      <c r="AP33" s="104"/>
      <c r="AQ33" s="104"/>
    </row>
    <row r="34" spans="1:43" s="10" customFormat="1" x14ac:dyDescent="0.2">
      <c r="A34" s="62"/>
      <c r="B34" s="59"/>
      <c r="C34" s="23"/>
      <c r="D34" s="13"/>
      <c r="E34" s="23"/>
      <c r="F34" s="13"/>
      <c r="G34" s="23"/>
      <c r="H34" s="13"/>
      <c r="I34" s="33"/>
      <c r="J34" s="14"/>
      <c r="K34" s="33"/>
      <c r="L34" s="14"/>
      <c r="M34" s="33"/>
      <c r="N34" s="23"/>
      <c r="O34" s="44"/>
      <c r="P34" s="28"/>
      <c r="Q34" s="38"/>
      <c r="R34" s="28"/>
      <c r="S34" s="64"/>
      <c r="T34" s="64"/>
      <c r="U34" s="64"/>
      <c r="V34" s="64"/>
      <c r="W34" s="64"/>
      <c r="X34" s="64"/>
      <c r="Y34" s="76"/>
      <c r="Z34" s="72"/>
      <c r="AA34" s="72"/>
      <c r="AB34" s="72"/>
      <c r="AC34" s="72"/>
      <c r="AD34" s="74"/>
      <c r="AE34" s="74"/>
      <c r="AF34" s="77"/>
      <c r="AG34" s="124"/>
      <c r="AH34" s="115"/>
      <c r="AI34" s="115"/>
      <c r="AJ34" s="115"/>
      <c r="AK34" s="115"/>
      <c r="AL34" s="79"/>
      <c r="AM34" s="75"/>
    </row>
    <row r="35" spans="1:43" s="17" customFormat="1" x14ac:dyDescent="0.2">
      <c r="A35" s="58" t="s">
        <v>10</v>
      </c>
      <c r="B35" s="60" t="s">
        <v>15</v>
      </c>
      <c r="C35" s="24">
        <v>491739.48</v>
      </c>
      <c r="D35" s="18">
        <v>528277.78</v>
      </c>
      <c r="E35" s="24">
        <v>491155.34</v>
      </c>
      <c r="F35" s="18">
        <v>465802.81</v>
      </c>
      <c r="G35" s="24">
        <v>552623.84</v>
      </c>
      <c r="H35" s="18">
        <v>569036.79</v>
      </c>
      <c r="I35" s="34">
        <v>649013.87</v>
      </c>
      <c r="J35" s="19">
        <v>655738.86</v>
      </c>
      <c r="K35" s="34">
        <v>595933.94999999995</v>
      </c>
      <c r="L35" s="19">
        <v>726027.09</v>
      </c>
      <c r="M35" s="34">
        <v>709498.81</v>
      </c>
      <c r="N35" s="24">
        <f>SUM(M35-L35)</f>
        <v>-16528.279999999912</v>
      </c>
      <c r="O35" s="43">
        <v>722467.96</v>
      </c>
      <c r="P35" s="24">
        <f>SUM(O35-M35)</f>
        <v>12969.149999999907</v>
      </c>
      <c r="Q35" s="54">
        <v>724696.46</v>
      </c>
      <c r="R35" s="24">
        <f>SUM(Q35-O35)</f>
        <v>2228.5</v>
      </c>
      <c r="S35" s="64">
        <v>769852.72</v>
      </c>
      <c r="T35" s="64">
        <v>690308.61</v>
      </c>
      <c r="U35" s="64">
        <v>782954.92</v>
      </c>
      <c r="V35" s="64">
        <v>710080.13</v>
      </c>
      <c r="W35" s="64">
        <v>699456.09</v>
      </c>
      <c r="X35" s="64">
        <v>736848.77</v>
      </c>
      <c r="Y35" s="77">
        <v>777987.3</v>
      </c>
      <c r="Z35" s="74">
        <v>858436.75</v>
      </c>
      <c r="AA35" s="74">
        <v>864903.9</v>
      </c>
      <c r="AB35" s="74">
        <v>954677.45</v>
      </c>
      <c r="AC35" s="74">
        <v>939589.01</v>
      </c>
      <c r="AD35" s="74">
        <v>856710.41</v>
      </c>
      <c r="AE35" s="74">
        <v>850927.04</v>
      </c>
      <c r="AF35" s="77">
        <v>967391.07</v>
      </c>
      <c r="AG35" s="124">
        <v>1054559.9099999999</v>
      </c>
      <c r="AH35" s="115">
        <v>1220531.6299999999</v>
      </c>
      <c r="AI35" s="115">
        <v>1209303.72</v>
      </c>
      <c r="AJ35" s="115">
        <v>1208788.83</v>
      </c>
      <c r="AK35" s="115"/>
      <c r="AL35" s="79"/>
      <c r="AM35" s="75"/>
      <c r="AO35" s="43"/>
    </row>
    <row r="36" spans="1:43" s="10" customFormat="1" x14ac:dyDescent="0.2">
      <c r="A36" s="59"/>
      <c r="B36" s="59"/>
      <c r="C36" s="23"/>
      <c r="D36" s="13"/>
      <c r="E36" s="23"/>
      <c r="F36" s="13"/>
      <c r="G36" s="23"/>
      <c r="H36" s="13"/>
      <c r="I36" s="33"/>
      <c r="J36" s="14"/>
      <c r="K36" s="33"/>
      <c r="L36" s="14"/>
      <c r="M36" s="33"/>
      <c r="N36" s="23"/>
      <c r="O36" s="44"/>
      <c r="P36" s="28"/>
      <c r="Q36" s="38"/>
      <c r="R36" s="28"/>
      <c r="S36" s="64"/>
      <c r="T36" s="64"/>
      <c r="U36" s="64"/>
      <c r="V36" s="64"/>
      <c r="W36" s="64"/>
      <c r="X36" s="64"/>
      <c r="Y36" s="76"/>
      <c r="Z36" s="72"/>
      <c r="AA36" s="72"/>
      <c r="AB36" s="72"/>
      <c r="AC36" s="72"/>
      <c r="AD36" s="74"/>
      <c r="AE36" s="74"/>
      <c r="AF36" s="77"/>
      <c r="AG36" s="124"/>
      <c r="AH36" s="115"/>
      <c r="AI36" s="115"/>
      <c r="AJ36" s="115"/>
      <c r="AK36" s="115"/>
      <c r="AL36" s="79"/>
      <c r="AM36" s="75"/>
    </row>
    <row r="37" spans="1:43" s="17" customFormat="1" x14ac:dyDescent="0.2">
      <c r="A37" s="108" t="s">
        <v>11</v>
      </c>
      <c r="B37" s="60" t="s">
        <v>16</v>
      </c>
      <c r="C37" s="24">
        <v>461143.84</v>
      </c>
      <c r="D37" s="18">
        <v>489097.83</v>
      </c>
      <c r="E37" s="24">
        <v>478093.65</v>
      </c>
      <c r="F37" s="18">
        <v>654813.54</v>
      </c>
      <c r="G37" s="24">
        <v>594819.5</v>
      </c>
      <c r="H37" s="18">
        <v>619101.64</v>
      </c>
      <c r="I37" s="34">
        <v>625441.47</v>
      </c>
      <c r="J37" s="19">
        <v>637361.72</v>
      </c>
      <c r="K37" s="34">
        <v>681985.61</v>
      </c>
      <c r="L37" s="19">
        <v>491292.3</v>
      </c>
      <c r="M37" s="34">
        <v>639140.59</v>
      </c>
      <c r="N37" s="24">
        <f>SUM(M37-L37)</f>
        <v>147848.28999999998</v>
      </c>
      <c r="O37" s="43">
        <v>667222.13</v>
      </c>
      <c r="P37" s="24">
        <f>SUM(O37-M37)</f>
        <v>28081.540000000037</v>
      </c>
      <c r="Q37" s="54">
        <v>735294.57</v>
      </c>
      <c r="R37" s="24">
        <f>SUM(Q37-O37)</f>
        <v>68072.439999999944</v>
      </c>
      <c r="S37" s="64">
        <v>820513.52</v>
      </c>
      <c r="T37" s="64">
        <v>722624.71</v>
      </c>
      <c r="U37" s="64">
        <v>693548.89</v>
      </c>
      <c r="V37" s="64">
        <v>645644.15</v>
      </c>
      <c r="W37" s="64">
        <v>782720.44</v>
      </c>
      <c r="X37" s="64">
        <v>761691.23</v>
      </c>
      <c r="Y37" s="77">
        <v>799951.39</v>
      </c>
      <c r="Z37" s="74">
        <v>868563.51</v>
      </c>
      <c r="AA37" s="74">
        <v>948413.97</v>
      </c>
      <c r="AB37" s="74">
        <v>946956.41</v>
      </c>
      <c r="AC37" s="74">
        <v>918404.88</v>
      </c>
      <c r="AD37" s="74">
        <v>860526.01</v>
      </c>
      <c r="AE37" s="74">
        <v>901451.83</v>
      </c>
      <c r="AF37" s="77">
        <v>915119.24</v>
      </c>
      <c r="AG37" s="124">
        <v>1067102.3799999999</v>
      </c>
      <c r="AH37" s="115">
        <v>1053382.9099999999</v>
      </c>
      <c r="AI37" s="115">
        <v>1223983.55</v>
      </c>
      <c r="AJ37" s="115">
        <v>1199004.24</v>
      </c>
      <c r="AK37" s="115"/>
      <c r="AL37" s="79"/>
      <c r="AM37" s="75"/>
      <c r="AN37" s="100"/>
    </row>
    <row r="38" spans="1:43" ht="15.75" x14ac:dyDescent="0.25">
      <c r="A38" s="109"/>
      <c r="B38" s="45"/>
      <c r="C38" s="26" t="s">
        <v>19</v>
      </c>
      <c r="D38" s="5" t="s">
        <v>19</v>
      </c>
      <c r="E38" s="26" t="s">
        <v>19</v>
      </c>
      <c r="F38" s="5" t="s">
        <v>19</v>
      </c>
      <c r="G38" s="26" t="s">
        <v>19</v>
      </c>
      <c r="H38" s="5" t="s">
        <v>19</v>
      </c>
      <c r="I38" s="26" t="s">
        <v>19</v>
      </c>
      <c r="J38" s="5" t="s">
        <v>19</v>
      </c>
      <c r="K38" s="26" t="s">
        <v>19</v>
      </c>
      <c r="L38" s="5" t="s">
        <v>19</v>
      </c>
      <c r="M38" s="26" t="s">
        <v>19</v>
      </c>
      <c r="N38" s="26" t="s">
        <v>19</v>
      </c>
      <c r="O38" s="26" t="s">
        <v>19</v>
      </c>
      <c r="P38" s="50" t="s">
        <v>32</v>
      </c>
      <c r="Q38" s="26" t="s">
        <v>19</v>
      </c>
      <c r="R38" s="50" t="s">
        <v>32</v>
      </c>
      <c r="S38" s="26" t="s">
        <v>19</v>
      </c>
      <c r="T38" s="66"/>
      <c r="U38" s="66"/>
      <c r="V38" s="67"/>
      <c r="W38" s="67"/>
      <c r="X38" s="67"/>
      <c r="Y38" s="67"/>
      <c r="Z38" s="67"/>
      <c r="AA38" s="67"/>
      <c r="AB38" s="99"/>
      <c r="AC38" s="67"/>
      <c r="AD38" s="44"/>
      <c r="AE38" s="44"/>
      <c r="AF38" s="44"/>
      <c r="AG38" s="44"/>
      <c r="AH38" s="113"/>
      <c r="AI38" s="113"/>
      <c r="AJ38" s="74"/>
      <c r="AK38" s="74"/>
      <c r="AL38" s="79"/>
      <c r="AM38" s="112"/>
      <c r="AN38" s="10"/>
    </row>
    <row r="39" spans="1:43" x14ac:dyDescent="0.2">
      <c r="A39" s="60"/>
      <c r="B39" s="81"/>
      <c r="C39" s="23">
        <f t="shared" ref="C39:L39" si="4">SUM(C15:C37)</f>
        <v>4928215.1999999993</v>
      </c>
      <c r="D39" s="2">
        <f t="shared" si="4"/>
        <v>5535237.8000000007</v>
      </c>
      <c r="E39" s="23">
        <f t="shared" si="4"/>
        <v>5830497.8499999996</v>
      </c>
      <c r="F39" s="2">
        <f t="shared" si="4"/>
        <v>6422687.7999999998</v>
      </c>
      <c r="G39" s="23">
        <f t="shared" si="4"/>
        <v>6557717.9800000004</v>
      </c>
      <c r="H39" s="2">
        <f t="shared" si="4"/>
        <v>7073465.1799999997</v>
      </c>
      <c r="I39" s="23">
        <f t="shared" si="4"/>
        <v>7451523.5299999993</v>
      </c>
      <c r="J39" s="2">
        <f t="shared" si="4"/>
        <v>7982077.6500000004</v>
      </c>
      <c r="K39" s="23">
        <f t="shared" si="4"/>
        <v>7655214.5300000003</v>
      </c>
      <c r="L39" s="2">
        <f t="shared" si="4"/>
        <v>8088883.7800000012</v>
      </c>
      <c r="M39" s="23">
        <f t="shared" ref="M39:T39" si="5">SUM(M15:M37)</f>
        <v>7863895.0700000003</v>
      </c>
      <c r="N39" s="23">
        <f t="shared" si="5"/>
        <v>-224988.70999999979</v>
      </c>
      <c r="O39" s="48">
        <f t="shared" si="5"/>
        <v>8359501.5700000003</v>
      </c>
      <c r="P39" s="49">
        <f t="shared" si="5"/>
        <v>495606.5</v>
      </c>
      <c r="Q39" s="49">
        <f t="shared" si="5"/>
        <v>8725141.2899999991</v>
      </c>
      <c r="R39" s="49">
        <f t="shared" si="5"/>
        <v>365639.72</v>
      </c>
      <c r="S39" s="49">
        <f t="shared" si="5"/>
        <v>8779268.1100000013</v>
      </c>
      <c r="T39" s="49">
        <f t="shared" si="5"/>
        <v>8584225.0399999991</v>
      </c>
      <c r="U39" s="49">
        <f t="shared" ref="U39:AB39" si="6">SUM(U15:U37)</f>
        <v>8657600.459999999</v>
      </c>
      <c r="V39" s="49">
        <f t="shared" si="6"/>
        <v>7858696.7300000004</v>
      </c>
      <c r="W39" s="49">
        <f t="shared" si="6"/>
        <v>8553790.9700000007</v>
      </c>
      <c r="X39" s="49">
        <f t="shared" si="6"/>
        <v>8840723.9900000002</v>
      </c>
      <c r="Y39" s="48">
        <f t="shared" si="6"/>
        <v>9256666.7500000019</v>
      </c>
      <c r="Z39" s="49">
        <f t="shared" si="6"/>
        <v>9639169.7400000002</v>
      </c>
      <c r="AA39" s="49">
        <f t="shared" si="6"/>
        <v>10218333.700000001</v>
      </c>
      <c r="AB39" s="49">
        <f t="shared" si="6"/>
        <v>10647769.389999999</v>
      </c>
      <c r="AC39" s="49">
        <f t="shared" ref="AC39:AE39" si="7">SUM(AC15:AC37)</f>
        <v>10835143.120000001</v>
      </c>
      <c r="AD39" s="49">
        <f t="shared" si="7"/>
        <v>10653870.77</v>
      </c>
      <c r="AE39" s="49">
        <f t="shared" si="7"/>
        <v>10372479.6</v>
      </c>
      <c r="AF39" s="49">
        <f t="shared" ref="AF39:AJ39" si="8">SUM(AF15:AF37)</f>
        <v>10806213.820000002</v>
      </c>
      <c r="AG39" s="141">
        <f t="shared" si="8"/>
        <v>11998698.780000001</v>
      </c>
      <c r="AH39" s="114">
        <f t="shared" si="8"/>
        <v>13330105.699999999</v>
      </c>
      <c r="AI39" s="114">
        <f t="shared" si="8"/>
        <v>13945629.210900003</v>
      </c>
      <c r="AJ39" s="114">
        <f t="shared" si="8"/>
        <v>14142627.020000001</v>
      </c>
      <c r="AK39" s="111">
        <f>SUM(AK15:AK37)</f>
        <v>11721077.77</v>
      </c>
      <c r="AL39" s="79"/>
      <c r="AM39" s="75"/>
    </row>
    <row r="40" spans="1:43" ht="15.75" x14ac:dyDescent="0.25">
      <c r="A40" s="149" t="s">
        <v>45</v>
      </c>
      <c r="B40" s="150"/>
      <c r="C40" s="27"/>
      <c r="D40" s="6"/>
      <c r="E40" s="27"/>
      <c r="F40" s="6"/>
      <c r="G40" s="27"/>
      <c r="H40" s="6"/>
      <c r="I40" s="27"/>
      <c r="J40" s="6"/>
      <c r="K40" s="27"/>
      <c r="L40" s="6"/>
      <c r="M40" s="37"/>
      <c r="N40" s="37"/>
      <c r="Q40" s="57">
        <f>(Q39)/(O39)-1</f>
        <v>4.3739416392022834E-2</v>
      </c>
      <c r="S40" s="57">
        <f>(S39)/(Q39)-1</f>
        <v>6.2035465330558814E-3</v>
      </c>
      <c r="T40" s="57">
        <f t="shared" ref="T40:AD40" si="9">(T39)/(S39)-1</f>
        <v>-2.2216324590638603E-2</v>
      </c>
      <c r="U40" s="57">
        <f t="shared" si="9"/>
        <v>8.5477046160942205E-3</v>
      </c>
      <c r="V40" s="57">
        <f t="shared" si="9"/>
        <v>-9.2277731421207099E-2</v>
      </c>
      <c r="W40" s="107">
        <f t="shared" si="9"/>
        <v>8.8449047454208118E-2</v>
      </c>
      <c r="X40" s="107">
        <f t="shared" si="9"/>
        <v>3.3544544285257327E-2</v>
      </c>
      <c r="Y40" s="107">
        <f t="shared" si="9"/>
        <v>4.7048495176468252E-2</v>
      </c>
      <c r="Z40" s="107">
        <f t="shared" si="9"/>
        <v>4.132189267805253E-2</v>
      </c>
      <c r="AA40" s="107">
        <f t="shared" si="9"/>
        <v>6.0084423827150069E-2</v>
      </c>
      <c r="AB40" s="107">
        <f t="shared" si="9"/>
        <v>4.2025999796815983E-2</v>
      </c>
      <c r="AC40" s="107">
        <f t="shared" si="9"/>
        <v>1.7597463199754859E-2</v>
      </c>
      <c r="AD40" s="107">
        <f t="shared" si="9"/>
        <v>-1.6730037433968059E-2</v>
      </c>
      <c r="AE40" s="107">
        <f>(AE39)/(AD39)-1</f>
        <v>-2.6412106554958736E-2</v>
      </c>
      <c r="AF40" s="107">
        <f>(AF39)/(AE39)-1</f>
        <v>4.1815866285242143E-2</v>
      </c>
      <c r="AG40" s="107">
        <f>(AG39)/(AF39)-1</f>
        <v>0.11035178276714852</v>
      </c>
      <c r="AH40" s="107">
        <f>(AH39)/(AG39)-1</f>
        <v>0.11096260889716225</v>
      </c>
      <c r="AI40" s="107">
        <f t="shared" ref="AI40" si="10">(AI39)/(AH39)-1</f>
        <v>4.617544112197125E-2</v>
      </c>
      <c r="AJ40" s="139"/>
      <c r="AK40" s="139"/>
      <c r="AO40" s="73"/>
    </row>
    <row r="41" spans="1:43" x14ac:dyDescent="0.2">
      <c r="A41" s="82"/>
      <c r="B41" s="7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70"/>
      <c r="N41" s="70"/>
      <c r="O41" s="10"/>
      <c r="P41" s="10"/>
      <c r="Q41" s="57"/>
      <c r="R41" s="10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43" ht="30.75" customHeight="1" x14ac:dyDescent="0.25">
      <c r="A42" s="7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AD42" s="106" t="s">
        <v>43</v>
      </c>
      <c r="AE42" s="106" t="s">
        <v>41</v>
      </c>
      <c r="AF42" s="106" t="s">
        <v>42</v>
      </c>
      <c r="AG42" s="106" t="s">
        <v>47</v>
      </c>
      <c r="AH42" s="106" t="s">
        <v>48</v>
      </c>
      <c r="AI42" s="106" t="s">
        <v>49</v>
      </c>
      <c r="AJ42" s="106" t="s">
        <v>50</v>
      </c>
      <c r="AK42" s="106" t="s">
        <v>53</v>
      </c>
      <c r="AL42" s="142" t="s">
        <v>54</v>
      </c>
      <c r="AN42" s="68"/>
    </row>
    <row r="43" spans="1:43" ht="15.75" x14ac:dyDescent="0.25">
      <c r="A43" s="7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83"/>
      <c r="M43" s="13"/>
      <c r="N43" s="10"/>
      <c r="O43" s="10"/>
      <c r="P43" s="10"/>
      <c r="Q43" s="10"/>
      <c r="R43" s="10"/>
      <c r="S43" s="10"/>
      <c r="AB43" s="1" t="s">
        <v>35</v>
      </c>
      <c r="AD43" s="68">
        <f>SUM(AC15:AC33)</f>
        <v>8977149.2300000004</v>
      </c>
      <c r="AE43" s="68">
        <f>SUM(AD15:AD33)</f>
        <v>8936634.3499999996</v>
      </c>
      <c r="AF43" s="68">
        <f>SUM(AE15:AE33)</f>
        <v>8620100.7300000004</v>
      </c>
      <c r="AG43" s="68">
        <f>SUM(AF15:AF33)</f>
        <v>8923703.5100000016</v>
      </c>
      <c r="AH43" s="68">
        <f>SUM(AG15:AG33)</f>
        <v>9877036.4900000002</v>
      </c>
      <c r="AI43" s="68">
        <f>SUM(AH15:AH33)</f>
        <v>11056191.159999998</v>
      </c>
      <c r="AJ43" s="68">
        <f>SUM(AI15:AI33)</f>
        <v>11512341.940900002</v>
      </c>
      <c r="AK43" s="68">
        <f>SUM(AJ15:AJ33)</f>
        <v>11734833.950000001</v>
      </c>
      <c r="AL43" s="143">
        <v>13300000</v>
      </c>
      <c r="AM43" s="1" t="s">
        <v>55</v>
      </c>
      <c r="AN43" s="68"/>
    </row>
    <row r="44" spans="1:43" ht="15.75" x14ac:dyDescent="0.25">
      <c r="A44" s="7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84"/>
      <c r="M44" s="85"/>
      <c r="N44" s="10"/>
      <c r="O44" s="10"/>
      <c r="P44" s="10"/>
      <c r="Q44" s="10"/>
      <c r="R44" s="10"/>
      <c r="S44" s="10"/>
      <c r="Y44" s="68">
        <f>SUM(AA39:AF39)/6</f>
        <v>10588968.4</v>
      </c>
      <c r="AL44" s="143"/>
    </row>
    <row r="45" spans="1:43" ht="15.75" x14ac:dyDescent="0.25">
      <c r="A45" s="7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84"/>
      <c r="M45" s="44"/>
      <c r="N45" s="10"/>
      <c r="O45" s="10"/>
      <c r="P45" s="10"/>
      <c r="Q45" s="10"/>
      <c r="R45" s="10"/>
      <c r="S45" s="10"/>
      <c r="AB45" s="1" t="s">
        <v>36</v>
      </c>
      <c r="AD45" s="69">
        <f>SUM(AD15:AD33)</f>
        <v>8936634.3499999996</v>
      </c>
      <c r="AE45" s="69">
        <f>SUM(AE15:AE33)</f>
        <v>8620100.7300000004</v>
      </c>
      <c r="AF45" s="69">
        <f>SUM(AF15:AF33)</f>
        <v>8923703.5100000016</v>
      </c>
      <c r="AG45" s="69">
        <f>SUM(AG15:AG33)</f>
        <v>9877036.4900000002</v>
      </c>
      <c r="AH45" s="69">
        <f>SUM(AH15:AH33)</f>
        <v>11056191.159999998</v>
      </c>
      <c r="AI45" s="69">
        <f>SUM(AI15:AI33)</f>
        <v>11512341.940900002</v>
      </c>
      <c r="AJ45" s="69">
        <f>SUM(AJ15:AJ33,)</f>
        <v>11734833.950000001</v>
      </c>
      <c r="AK45" s="69">
        <f>SUM(AK39)</f>
        <v>11721077.77</v>
      </c>
      <c r="AL45" s="145">
        <f>AK39</f>
        <v>11721077.77</v>
      </c>
      <c r="AM45" s="1" t="s">
        <v>56</v>
      </c>
    </row>
    <row r="46" spans="1:43" ht="15.75" x14ac:dyDescent="0.25">
      <c r="A46" s="7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85"/>
      <c r="N46" s="10"/>
      <c r="O46" s="10"/>
      <c r="P46" s="10"/>
      <c r="Q46" s="86"/>
      <c r="R46" s="10"/>
      <c r="S46" s="10"/>
      <c r="AL46" s="144"/>
    </row>
    <row r="47" spans="1:43" ht="15.75" x14ac:dyDescent="0.25">
      <c r="A47" s="7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84"/>
      <c r="M47" s="44"/>
      <c r="N47" s="10"/>
      <c r="O47" s="10"/>
      <c r="P47" s="10"/>
      <c r="Q47" s="10"/>
      <c r="R47" s="10"/>
      <c r="S47" s="10"/>
      <c r="AB47" s="1" t="s">
        <v>44</v>
      </c>
      <c r="AD47" s="68">
        <f t="shared" ref="AD47:AG47" si="11">AD43-AD45</f>
        <v>40514.88000000082</v>
      </c>
      <c r="AE47" s="68">
        <f t="shared" si="11"/>
        <v>316533.61999999918</v>
      </c>
      <c r="AF47" s="68">
        <f t="shared" si="11"/>
        <v>-303602.78000000119</v>
      </c>
      <c r="AG47" s="68">
        <f t="shared" si="11"/>
        <v>-953332.97999999858</v>
      </c>
      <c r="AH47" s="68">
        <f>AH43-AH45</f>
        <v>-1179154.6699999981</v>
      </c>
      <c r="AI47" s="68">
        <f>AI43-AI45</f>
        <v>-456150.78090000339</v>
      </c>
      <c r="AJ47" s="68">
        <f>AJ43-AJ45</f>
        <v>-222492.00909999944</v>
      </c>
      <c r="AK47" s="68">
        <f>AK43-AK45</f>
        <v>13756.180000001565</v>
      </c>
      <c r="AL47" s="146">
        <f>AL44-AL45</f>
        <v>-11721077.77</v>
      </c>
    </row>
    <row r="48" spans="1:43" ht="15.75" x14ac:dyDescent="0.25">
      <c r="A48" s="7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84"/>
      <c r="M48" s="44"/>
      <c r="N48" s="10"/>
      <c r="O48" s="10"/>
      <c r="P48" s="10"/>
      <c r="Q48" s="10"/>
      <c r="R48" s="10"/>
      <c r="S48" s="10"/>
      <c r="AL48" s="144"/>
    </row>
    <row r="49" spans="1:38" ht="15.75" x14ac:dyDescent="0.25">
      <c r="A49" s="7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87"/>
      <c r="M49" s="44"/>
      <c r="N49" s="10"/>
      <c r="O49" s="10"/>
      <c r="P49" s="10"/>
      <c r="Q49" s="10"/>
      <c r="R49" s="10"/>
      <c r="S49" s="10"/>
      <c r="AD49" s="73">
        <f t="shared" ref="AD49:AG49" si="12">-(AD47/AD43)</f>
        <v>-4.513112009390181E-3</v>
      </c>
      <c r="AE49" s="73">
        <f t="shared" si="12"/>
        <v>-3.5419779707110785E-2</v>
      </c>
      <c r="AF49" s="73">
        <f t="shared" si="12"/>
        <v>3.5220328568016768E-2</v>
      </c>
      <c r="AG49" s="73">
        <f t="shared" si="12"/>
        <v>0.10683153905009092</v>
      </c>
      <c r="AH49" s="73">
        <f>-(AH47/AH43)</f>
        <v>0.11938344777746164</v>
      </c>
      <c r="AI49" s="73">
        <f>-(AI47/AI43)</f>
        <v>4.1257497658895713E-2</v>
      </c>
      <c r="AJ49" s="73">
        <f>-(AJ47/AJ43)</f>
        <v>1.9326389907647727E-2</v>
      </c>
      <c r="AK49" s="73">
        <f>-(AK47/AK43)</f>
        <v>-1.1722517812023717E-3</v>
      </c>
      <c r="AL49" s="147">
        <f>-(AL45/AL43)</f>
        <v>-0.88128404285714279</v>
      </c>
    </row>
    <row r="50" spans="1:38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87"/>
      <c r="M50" s="44"/>
      <c r="N50" s="10"/>
      <c r="O50" s="10"/>
      <c r="P50" s="10"/>
      <c r="Q50" s="10"/>
      <c r="R50" s="10"/>
      <c r="S50" s="10"/>
    </row>
    <row r="51" spans="1:38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W51" s="10"/>
      <c r="X51" s="10"/>
      <c r="Y51" s="10"/>
      <c r="Z51" s="10"/>
    </row>
    <row r="52" spans="1:38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84"/>
      <c r="M52" s="10"/>
      <c r="N52" s="10"/>
      <c r="O52" s="10"/>
      <c r="P52" s="10"/>
      <c r="Q52" s="10"/>
      <c r="R52" s="10"/>
      <c r="S52" s="10"/>
      <c r="W52" s="10"/>
      <c r="X52" s="10"/>
      <c r="Y52" s="10"/>
      <c r="Z52" s="10"/>
    </row>
    <row r="53" spans="1:38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W53" s="105"/>
      <c r="X53" s="10"/>
      <c r="Y53" s="10"/>
      <c r="Z53" s="10"/>
    </row>
    <row r="54" spans="1:3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W54" s="105"/>
      <c r="X54" s="10"/>
      <c r="Y54" s="10"/>
      <c r="Z54" s="10"/>
    </row>
    <row r="55" spans="1:38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W55" s="105"/>
      <c r="X55" s="10"/>
      <c r="Y55" s="10"/>
      <c r="Z55" s="10"/>
    </row>
    <row r="56" spans="1:38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W56" s="105"/>
      <c r="X56" s="10"/>
      <c r="Y56" s="10"/>
      <c r="Z56" s="10"/>
    </row>
    <row r="57" spans="1:38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W57" s="105"/>
      <c r="X57" s="10"/>
      <c r="Y57" s="10"/>
      <c r="Z57" s="10"/>
    </row>
    <row r="58" spans="1:38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W58" s="10"/>
      <c r="X58" s="10"/>
      <c r="Y58" s="10"/>
      <c r="Z58" s="10"/>
    </row>
    <row r="59" spans="1:38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38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3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3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3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3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19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19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1:19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1:19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19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1:19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1:19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1:19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1:19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1:19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1:19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1:19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1:19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1:19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1:19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1:19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1:19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19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1:19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19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1:19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1:19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1:19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1:19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1:19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1:19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19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1:19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1:19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1:19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1:19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1:19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1:19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1:19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1:19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1:19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1:19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1:19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1:19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1:19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1:19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1:19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1:19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1:19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1:19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1:19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1:19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1:19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1:19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1:19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1:19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1:19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1:19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1:19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1:19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1:19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1:19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1:19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1:19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1:19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1:19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1:19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1:19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1:19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1:19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1:19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1:19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1:19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1:19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1:19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1:19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1:19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1:19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1:19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1:19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1:19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1:19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1:19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1:19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1:19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1:19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1:19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1:19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1:19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1:19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1:19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1:19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1:19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1:19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1:19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1:19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1:19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1:19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1:19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1:19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1:19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1:19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1:19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1:19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1:19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1:19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1:19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1:19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1:19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1:19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1:19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1:19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1:19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1:19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1:19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1:19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1:19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1:19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1:19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1:19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1:19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1:19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1:19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 spans="1:19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1:19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1:19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1:19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1:19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1:19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1:19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1:19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1:19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1:19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1:19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1:19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 spans="1:19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1:19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1:19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1:19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1:19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1:19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1:19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1:19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1:19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1:19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1:19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1:19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1:19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1:19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1:19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1:19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1:19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1:19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 spans="1:19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 spans="1:19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1:19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1:19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1:19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1:19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1:19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1:19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1:19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1:19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1:19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1:19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1:19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1:19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1:19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1:19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1:19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1:19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1:19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1:19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1:19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1:19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 spans="1:19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1:19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1:19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1:19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1:19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1:19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1:19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1:19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1:19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1:19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1:19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1:19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1:19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1:19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1:19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1:19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1:19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1:19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1:19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1:19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1:19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1:19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1:19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1:19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1:19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1:19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1:19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1:19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1:19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1:19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1:19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1:19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19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1:19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1:19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1:19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1:19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1:19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1:19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1:19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1:19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1:19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1:19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1:19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1:19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1:19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1:19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1:19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1:19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1:19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1:19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1:19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 spans="1:19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1:19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1:19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1:19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1:19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1:19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1:19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1:19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1:19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1:19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1:19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1:19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1:19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1:19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1:19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1:19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1:19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1:19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1:19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1:19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1:19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1:19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1:19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1:19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1:19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1:19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1:19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1:19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1:19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1:19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 spans="1:19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 spans="1:19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 spans="1:19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 spans="1:19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 spans="1:19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 spans="1:19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 spans="1:19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 spans="1:19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1:19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1:19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1:19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1:19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1:19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1:19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1:19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1:19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1:19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1:19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 spans="1:19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1:19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1:19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1:19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1:19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1:19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1:19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1:19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1:19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1:19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 spans="1:19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1:19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1:19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1:19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1:19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1:19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1:19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1:19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1:19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1:19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1:19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1:19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 spans="1:19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1:19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1:19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1:19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1:19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1:19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1:19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1:19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1:19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1:19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1:19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1:19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1:19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1:19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1:19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1:19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1:19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1:19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 spans="1:19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 spans="1:19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1:19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1:19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1:19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1:19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1:19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1:19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1:19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1:19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1:19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1:19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 spans="1:19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1:19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1:19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1:19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1:19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1:19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1:19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1:19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1:19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1:19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 spans="1:19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1:19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1:19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1:19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1:19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1:19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1:19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1:19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1:19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1:19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1:19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1:19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 spans="1:19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1:19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1:19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1:19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1:19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1:19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1:19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1:19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1:19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1:19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1:19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1:19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1:19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1:19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1:19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1:19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1:19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1:19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 spans="1:19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 spans="1:19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1:19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1:19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1:19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1:19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1:19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1:19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1:19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1:19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1:19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1:19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 spans="1:19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1:19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1:19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1:19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1:19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1:19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1:19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1:19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1:19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1:19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 spans="1:19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1:19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1:19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1:19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1:19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1:19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1:19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1:19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1:19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1:19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1:19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1:19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 spans="1:19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1:19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1:19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1:19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1:19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1:19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1:19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1:19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1:19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1:19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1:19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1:19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1:19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1:19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1:19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 spans="1:19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1:19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1:19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 spans="1:19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 spans="1:19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 spans="1:19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 spans="1:19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 spans="1:19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1:19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1:19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1:19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1:19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 spans="1:19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 spans="1:19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 spans="1:19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 spans="1:19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 spans="1:19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1:19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1:19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 spans="1:19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 spans="1:19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 spans="1:19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 spans="1:19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 spans="1:19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 spans="1:19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 spans="1:19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 spans="1:19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 spans="1:19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 spans="1:19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1:19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 spans="1:19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 spans="1:19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 spans="1:19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 spans="1:19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 spans="1:19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 spans="1:19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 spans="1:19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 spans="1:19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 spans="1:19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 spans="1:19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 spans="1:19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 spans="1:19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 spans="1:19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 spans="1:19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 spans="1:19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 spans="1:19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 spans="1:19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 spans="1:19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 spans="1:19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 spans="1:19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 spans="1:19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 spans="1:19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 spans="1:19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 spans="1:19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 spans="1:19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 spans="1:19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 spans="1:19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 spans="1:19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 spans="1:19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 spans="1:19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 spans="1:19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 spans="1:19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 spans="1:19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 spans="1:19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 spans="1:19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 spans="1:19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 spans="1:19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 spans="1:19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 spans="1:19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  <row r="965" spans="1:19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</row>
    <row r="966" spans="1:19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</row>
    <row r="967" spans="1:19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</row>
    <row r="968" spans="1:19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</row>
    <row r="969" spans="1:19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</row>
    <row r="970" spans="1:19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</row>
    <row r="971" spans="1:19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</row>
    <row r="972" spans="1:19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</row>
    <row r="973" spans="1:19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</row>
    <row r="974" spans="1:19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</row>
    <row r="975" spans="1:19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</row>
    <row r="976" spans="1:19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</row>
    <row r="977" spans="1:19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</row>
    <row r="978" spans="1:19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</row>
    <row r="979" spans="1:19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</row>
    <row r="980" spans="1:19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</row>
    <row r="981" spans="1:19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</row>
    <row r="982" spans="1:19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</row>
    <row r="983" spans="1:19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</row>
    <row r="984" spans="1:19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</row>
    <row r="985" spans="1:19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</row>
    <row r="986" spans="1:19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</row>
    <row r="987" spans="1:19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</row>
    <row r="988" spans="1:19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</row>
    <row r="989" spans="1:19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</row>
    <row r="990" spans="1:19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</row>
    <row r="991" spans="1:19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</row>
    <row r="992" spans="1:19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</row>
    <row r="993" spans="1:19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</row>
    <row r="994" spans="1:19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</row>
    <row r="995" spans="1:19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</row>
    <row r="996" spans="1:19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</row>
    <row r="997" spans="1:19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</row>
    <row r="998" spans="1:19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</row>
    <row r="999" spans="1:19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</row>
    <row r="1000" spans="1:19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</row>
    <row r="1001" spans="1:19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</row>
    <row r="1002" spans="1:19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</row>
    <row r="1003" spans="1:19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</row>
    <row r="1004" spans="1:19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</row>
    <row r="1005" spans="1:19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</row>
    <row r="1006" spans="1:19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</row>
    <row r="1007" spans="1:19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</row>
    <row r="1008" spans="1:19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</row>
    <row r="1009" spans="1:19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</row>
    <row r="1010" spans="1:19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</row>
    <row r="1011" spans="1:19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</row>
    <row r="1012" spans="1:19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</row>
    <row r="1013" spans="1:19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</row>
    <row r="1014" spans="1:19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</row>
    <row r="1015" spans="1:19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</row>
    <row r="1016" spans="1:19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</row>
    <row r="1017" spans="1:19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</row>
    <row r="1018" spans="1:19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</row>
    <row r="1019" spans="1:19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</row>
    <row r="1020" spans="1:19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</row>
    <row r="1021" spans="1:19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</row>
    <row r="1022" spans="1:19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</row>
    <row r="1023" spans="1:19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</row>
    <row r="1024" spans="1:19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</row>
    <row r="1025" spans="1:19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</row>
    <row r="1026" spans="1:19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</row>
    <row r="1027" spans="1:19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</row>
    <row r="1028" spans="1:19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</row>
    <row r="1029" spans="1:19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</row>
    <row r="1030" spans="1:19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</row>
    <row r="1031" spans="1:19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</row>
    <row r="1032" spans="1:19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</row>
    <row r="1033" spans="1:19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</row>
    <row r="1034" spans="1:19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</row>
    <row r="1035" spans="1:19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</row>
    <row r="1036" spans="1:19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</row>
    <row r="1037" spans="1:19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</row>
    <row r="1038" spans="1:19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</row>
    <row r="1039" spans="1:19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</row>
    <row r="1040" spans="1:19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</row>
    <row r="1041" spans="1:19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</row>
    <row r="1042" spans="1:19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</row>
    <row r="1043" spans="1:19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</row>
    <row r="1044" spans="1:19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</row>
    <row r="1045" spans="1:19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</row>
    <row r="1046" spans="1:19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</row>
    <row r="1047" spans="1:19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</row>
    <row r="1048" spans="1:19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</row>
    <row r="1049" spans="1:19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</row>
    <row r="1050" spans="1:19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</row>
    <row r="1051" spans="1:19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</row>
    <row r="1052" spans="1:19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</row>
    <row r="1053" spans="1:19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</row>
    <row r="1054" spans="1:19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</row>
    <row r="1055" spans="1:19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</row>
    <row r="1056" spans="1:19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</row>
    <row r="1057" spans="1:19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</row>
    <row r="1058" spans="1:19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</row>
    <row r="1059" spans="1:19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</row>
    <row r="1060" spans="1:19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</row>
    <row r="1061" spans="1:19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</row>
    <row r="1062" spans="1:19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</row>
    <row r="1063" spans="1:19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</row>
    <row r="1064" spans="1:19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</row>
    <row r="1065" spans="1:19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</row>
    <row r="1066" spans="1:19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</row>
    <row r="1067" spans="1:19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</row>
    <row r="1068" spans="1:19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</row>
    <row r="1069" spans="1:19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</row>
    <row r="1070" spans="1:19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</row>
    <row r="1071" spans="1:19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</row>
    <row r="1072" spans="1:19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</row>
    <row r="1073" spans="1:19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</row>
    <row r="1074" spans="1:19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</row>
    <row r="1075" spans="1:19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</row>
    <row r="1076" spans="1:19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</row>
    <row r="1077" spans="1:19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</row>
    <row r="1078" spans="1:19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</row>
    <row r="1079" spans="1:19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</row>
    <row r="1080" spans="1:19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</row>
    <row r="1081" spans="1:19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</row>
    <row r="1082" spans="1:19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</row>
    <row r="1083" spans="1:19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</row>
    <row r="1084" spans="1:19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</row>
    <row r="1085" spans="1:19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</row>
    <row r="1086" spans="1:19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</row>
    <row r="1087" spans="1:19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</row>
    <row r="1088" spans="1:19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</row>
    <row r="1089" spans="1:19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</row>
    <row r="1090" spans="1:19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</row>
    <row r="1091" spans="1:19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</row>
    <row r="1092" spans="1:19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</row>
    <row r="1093" spans="1:19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</row>
    <row r="1094" spans="1:19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</row>
    <row r="1095" spans="1:19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</row>
    <row r="1096" spans="1:19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</row>
    <row r="1097" spans="1:19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</row>
    <row r="1098" spans="1:19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</row>
    <row r="1099" spans="1:19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</row>
    <row r="1100" spans="1:19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</row>
    <row r="1101" spans="1:19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</row>
    <row r="1102" spans="1:19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</row>
    <row r="1103" spans="1:19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</row>
    <row r="1104" spans="1:19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</row>
    <row r="1105" spans="1:19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</row>
    <row r="1106" spans="1:19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</row>
    <row r="1107" spans="1:19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</row>
    <row r="1108" spans="1:19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</row>
    <row r="1109" spans="1:19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</row>
    <row r="1110" spans="1:19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</row>
    <row r="1111" spans="1:19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</row>
    <row r="1112" spans="1:19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</row>
    <row r="1113" spans="1:19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</row>
    <row r="1114" spans="1:19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</row>
    <row r="1115" spans="1:19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</row>
    <row r="1116" spans="1:19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</row>
    <row r="1117" spans="1:19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</row>
    <row r="1118" spans="1:19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</row>
    <row r="1119" spans="1:19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</row>
    <row r="1120" spans="1:19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</row>
    <row r="1121" spans="1:19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</row>
    <row r="1122" spans="1:19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</row>
    <row r="1123" spans="1:19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</row>
    <row r="1124" spans="1:19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</row>
    <row r="1125" spans="1:19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</row>
    <row r="1126" spans="1:19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</row>
    <row r="1127" spans="1:19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</row>
    <row r="1128" spans="1:19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</row>
    <row r="1129" spans="1:19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</row>
    <row r="1130" spans="1:19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</row>
    <row r="1131" spans="1:19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</row>
    <row r="1132" spans="1:19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</row>
    <row r="1133" spans="1:19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</row>
    <row r="1134" spans="1:19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</row>
    <row r="1135" spans="1:19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</row>
    <row r="1136" spans="1:19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</row>
    <row r="1137" spans="1:19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</row>
    <row r="1138" spans="1:19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</row>
    <row r="1139" spans="1:19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</row>
    <row r="1140" spans="1:19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</row>
    <row r="1141" spans="1:19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</row>
    <row r="1142" spans="1:19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</row>
    <row r="1143" spans="1:19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</row>
    <row r="1144" spans="1:19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</row>
    <row r="1145" spans="1:19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</row>
    <row r="1146" spans="1:19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</row>
    <row r="1147" spans="1:19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</row>
    <row r="1148" spans="1:19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</row>
    <row r="1149" spans="1:19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</row>
    <row r="1150" spans="1:19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</row>
    <row r="1151" spans="1:19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</row>
    <row r="1152" spans="1:19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</row>
    <row r="1153" spans="1:19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</row>
    <row r="1154" spans="1:19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</row>
    <row r="1155" spans="1:19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</row>
    <row r="1156" spans="1:19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</row>
    <row r="1157" spans="1:19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</row>
    <row r="1158" spans="1:19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</row>
    <row r="1159" spans="1:19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</row>
    <row r="1160" spans="1:19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</row>
    <row r="1161" spans="1:19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</row>
    <row r="1162" spans="1:19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</row>
    <row r="1163" spans="1:19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</row>
    <row r="1164" spans="1:19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</row>
    <row r="1165" spans="1:19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</row>
    <row r="1166" spans="1:19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</row>
    <row r="1167" spans="1:19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</row>
    <row r="1168" spans="1:19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</row>
    <row r="1169" spans="1:19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</row>
    <row r="1170" spans="1:19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</row>
    <row r="1171" spans="1:19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</row>
    <row r="1172" spans="1:19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</row>
    <row r="1173" spans="1:19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</row>
    <row r="1174" spans="1:19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</row>
    <row r="1175" spans="1:19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</row>
    <row r="1176" spans="1:19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</row>
    <row r="1177" spans="1:19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</row>
    <row r="1178" spans="1:19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</row>
    <row r="1179" spans="1:19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</row>
    <row r="1180" spans="1:19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</row>
    <row r="1181" spans="1:19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</row>
    <row r="1182" spans="1:19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</row>
    <row r="1183" spans="1:19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</row>
    <row r="1184" spans="1:19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</row>
    <row r="1185" spans="1:19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</row>
    <row r="1186" spans="1:19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</row>
    <row r="1187" spans="1:19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</row>
    <row r="1188" spans="1:19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</row>
    <row r="1189" spans="1:19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</row>
    <row r="1190" spans="1:19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</row>
    <row r="1191" spans="1:19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</row>
    <row r="1192" spans="1:19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</row>
    <row r="1193" spans="1:19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</row>
    <row r="1194" spans="1:19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 spans="1:19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 spans="1:19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</row>
    <row r="1197" spans="1:19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 spans="1:19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 spans="1:19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0" spans="1:19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</row>
    <row r="1201" spans="1:19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</row>
    <row r="1202" spans="1:19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</row>
    <row r="1203" spans="1:19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</row>
    <row r="1204" spans="1:19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</row>
    <row r="1205" spans="1:19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</row>
    <row r="1206" spans="1:19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</row>
    <row r="1207" spans="1:19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</row>
    <row r="1208" spans="1:19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</row>
    <row r="1209" spans="1:19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</row>
    <row r="1210" spans="1:19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</row>
    <row r="1211" spans="1:19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</row>
    <row r="1212" spans="1:19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</row>
    <row r="1213" spans="1:19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</row>
    <row r="1214" spans="1:19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</row>
    <row r="1215" spans="1:19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</row>
    <row r="1216" spans="1:19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</row>
    <row r="1217" spans="1:19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</row>
    <row r="1218" spans="1:19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</row>
    <row r="1219" spans="1:19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</row>
    <row r="1220" spans="1:19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</row>
    <row r="1221" spans="1:19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</row>
    <row r="1222" spans="1:19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</row>
    <row r="1223" spans="1:19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</row>
    <row r="1224" spans="1:19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</row>
    <row r="1225" spans="1:19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</row>
    <row r="1226" spans="1:19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</row>
    <row r="1227" spans="1:19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</row>
    <row r="1228" spans="1:19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</row>
    <row r="1229" spans="1:19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</row>
    <row r="1230" spans="1:19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</row>
    <row r="1231" spans="1:19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</row>
    <row r="1232" spans="1:19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</row>
    <row r="1233" spans="1:19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</row>
    <row r="1234" spans="1:19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</row>
    <row r="1235" spans="1:19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</row>
    <row r="1236" spans="1:19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</row>
    <row r="1237" spans="1:19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</row>
    <row r="1238" spans="1:19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</row>
    <row r="1239" spans="1:19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</row>
    <row r="1240" spans="1:19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</row>
    <row r="1241" spans="1:19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</row>
    <row r="1242" spans="1:19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</row>
    <row r="1243" spans="1:19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</row>
    <row r="1244" spans="1:19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</row>
    <row r="1245" spans="1:19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</row>
    <row r="1246" spans="1:19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</row>
    <row r="1247" spans="1:19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</row>
    <row r="1248" spans="1:19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</row>
    <row r="1249" spans="1:19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</row>
    <row r="1250" spans="1:19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</row>
    <row r="1251" spans="1:19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</row>
    <row r="1252" spans="1:19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</row>
    <row r="1253" spans="1:19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</row>
    <row r="1254" spans="1:19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</row>
    <row r="1255" spans="1:19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</row>
    <row r="1256" spans="1:19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</row>
    <row r="1257" spans="1:19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</row>
    <row r="1258" spans="1:19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</row>
    <row r="1259" spans="1:19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</row>
    <row r="1260" spans="1:19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</row>
    <row r="1261" spans="1:19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</row>
    <row r="1262" spans="1:19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</row>
    <row r="1263" spans="1:19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</row>
    <row r="1264" spans="1:19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</row>
    <row r="1265" spans="1:19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</row>
    <row r="1266" spans="1:19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</row>
    <row r="1267" spans="1:19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</row>
    <row r="1268" spans="1:19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</row>
    <row r="1269" spans="1:19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</row>
    <row r="1270" spans="1:19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</row>
    <row r="1271" spans="1:19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</row>
    <row r="1272" spans="1:19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</row>
    <row r="1273" spans="1:19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</row>
    <row r="1274" spans="1:19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</row>
    <row r="1275" spans="1:19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</row>
    <row r="1276" spans="1:19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</row>
    <row r="1277" spans="1:19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</row>
    <row r="1278" spans="1:19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</row>
    <row r="1279" spans="1:19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</row>
    <row r="1280" spans="1:19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</row>
    <row r="1281" spans="1:19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</row>
    <row r="1282" spans="1:19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</row>
    <row r="1283" spans="1:19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</row>
    <row r="1284" spans="1:19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</row>
    <row r="1285" spans="1:19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</row>
    <row r="1286" spans="1:19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</row>
    <row r="1287" spans="1:19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</row>
    <row r="1288" spans="1:19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</row>
    <row r="1289" spans="1:19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</row>
    <row r="1290" spans="1:19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</row>
    <row r="1291" spans="1:19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</row>
    <row r="1292" spans="1:19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</row>
    <row r="1293" spans="1:19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</row>
    <row r="1294" spans="1:19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</row>
    <row r="1295" spans="1:19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</row>
    <row r="1296" spans="1:19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</row>
    <row r="1297" spans="1:19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</row>
    <row r="1298" spans="1:19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</row>
    <row r="1299" spans="1:19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</row>
    <row r="1300" spans="1:19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</row>
    <row r="1301" spans="1:19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</row>
    <row r="1302" spans="1:19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</row>
    <row r="1303" spans="1:19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</row>
    <row r="1304" spans="1:19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</row>
    <row r="1305" spans="1:19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</row>
    <row r="1306" spans="1:19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</row>
    <row r="1307" spans="1:19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</row>
    <row r="1308" spans="1:19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</row>
    <row r="1309" spans="1:19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</row>
    <row r="1310" spans="1:19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</row>
    <row r="1311" spans="1:19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</row>
    <row r="1312" spans="1:19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</row>
    <row r="1313" spans="1:19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</row>
    <row r="1314" spans="1:19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</row>
    <row r="1315" spans="1:19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</row>
    <row r="1316" spans="1:19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</row>
    <row r="1317" spans="1:19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</row>
    <row r="1318" spans="1:19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</row>
    <row r="1319" spans="1:19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</row>
    <row r="1320" spans="1:19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</row>
    <row r="1321" spans="1:19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</row>
    <row r="1322" spans="1:19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</row>
    <row r="1323" spans="1:19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</row>
    <row r="1324" spans="1:19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</row>
    <row r="1325" spans="1:19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</row>
    <row r="1326" spans="1:19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</row>
    <row r="1327" spans="1:19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</row>
    <row r="1328" spans="1:19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</row>
    <row r="1329" spans="1:19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</row>
    <row r="1330" spans="1:19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</row>
    <row r="1331" spans="1:19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</row>
    <row r="1332" spans="1:19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</row>
    <row r="1333" spans="1:19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</row>
    <row r="1334" spans="1:19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</row>
    <row r="1335" spans="1:19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</row>
    <row r="1336" spans="1:19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</row>
    <row r="1337" spans="1:19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</row>
    <row r="1338" spans="1:19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</row>
    <row r="1339" spans="1:19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</row>
    <row r="1340" spans="1:19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</row>
    <row r="1341" spans="1:19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</row>
    <row r="1342" spans="1:19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</row>
    <row r="1343" spans="1:19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</row>
    <row r="1344" spans="1:19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</row>
    <row r="1345" spans="1:19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</row>
    <row r="1346" spans="1:19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</row>
    <row r="1347" spans="1:19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</row>
    <row r="1348" spans="1:19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</row>
    <row r="1349" spans="1:19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</row>
    <row r="1350" spans="1:19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</row>
    <row r="1351" spans="1:19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</row>
    <row r="1352" spans="1:19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</row>
    <row r="1353" spans="1:19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</row>
    <row r="1354" spans="1:19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</row>
    <row r="1355" spans="1:19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</row>
    <row r="1356" spans="1:19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</row>
    <row r="1357" spans="1:19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</row>
    <row r="1358" spans="1:19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</row>
    <row r="1359" spans="1:19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</row>
    <row r="1360" spans="1:19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</row>
    <row r="1361" spans="1:19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</row>
    <row r="1362" spans="1:19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</row>
    <row r="1363" spans="1:19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</row>
    <row r="1364" spans="1:19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</row>
    <row r="1365" spans="1:19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</row>
    <row r="1366" spans="1:19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</row>
    <row r="1367" spans="1:19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</row>
    <row r="1368" spans="1:19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</row>
    <row r="1369" spans="1:19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</row>
    <row r="1370" spans="1:19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</row>
    <row r="1371" spans="1:19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</row>
    <row r="1372" spans="1:19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</row>
    <row r="1373" spans="1:19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</row>
    <row r="1374" spans="1:19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</row>
    <row r="1375" spans="1:19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</row>
    <row r="1376" spans="1:19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</row>
    <row r="1377" spans="1:19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</row>
    <row r="1378" spans="1:19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</row>
    <row r="1379" spans="1:19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</row>
    <row r="1380" spans="1:19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</row>
    <row r="1381" spans="1:19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</row>
    <row r="1382" spans="1:19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</row>
    <row r="1383" spans="1:19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</row>
    <row r="1384" spans="1:19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</row>
    <row r="1385" spans="1:19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</row>
    <row r="1386" spans="1:19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</row>
    <row r="1387" spans="1:19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</row>
    <row r="1388" spans="1:19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</row>
    <row r="1389" spans="1:19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</row>
    <row r="1390" spans="1:19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</row>
    <row r="1391" spans="1:19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</row>
    <row r="1392" spans="1:19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</row>
    <row r="1393" spans="1:19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</row>
    <row r="1394" spans="1:19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</row>
    <row r="1395" spans="1:19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</row>
    <row r="1396" spans="1:19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</row>
    <row r="1397" spans="1:19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</row>
    <row r="1398" spans="1:19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</row>
    <row r="1399" spans="1:19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</row>
    <row r="1400" spans="1:19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</row>
    <row r="1401" spans="1:19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</row>
    <row r="1402" spans="1:19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</row>
    <row r="1403" spans="1:19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</row>
    <row r="1404" spans="1:19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</row>
    <row r="1405" spans="1:19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</row>
    <row r="1406" spans="1:19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</row>
    <row r="1407" spans="1:19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</row>
    <row r="1408" spans="1:19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</row>
    <row r="1409" spans="1:19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</row>
    <row r="1410" spans="1:19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</row>
    <row r="1411" spans="1:19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</row>
    <row r="1412" spans="1:19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</row>
    <row r="1413" spans="1:19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</row>
    <row r="1414" spans="1:19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</row>
    <row r="1415" spans="1:19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</row>
    <row r="1416" spans="1:19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</row>
    <row r="1417" spans="1:19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</row>
    <row r="1418" spans="1:19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</row>
    <row r="1419" spans="1:19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</row>
    <row r="1420" spans="1:19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</row>
    <row r="1421" spans="1:19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</row>
    <row r="1422" spans="1:19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</row>
    <row r="1423" spans="1:19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</row>
    <row r="1424" spans="1:19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</row>
    <row r="1425" spans="1:19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</row>
    <row r="1426" spans="1:19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</row>
    <row r="1427" spans="1:19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</row>
    <row r="1428" spans="1:19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</row>
    <row r="1429" spans="1:19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</row>
    <row r="1430" spans="1:19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</row>
    <row r="1431" spans="1:19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</row>
    <row r="1432" spans="1:19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</row>
    <row r="1433" spans="1:19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</row>
    <row r="1434" spans="1:19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</row>
    <row r="1435" spans="1:19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</row>
    <row r="1436" spans="1:19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</row>
    <row r="1437" spans="1:19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</row>
    <row r="1438" spans="1:19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</row>
    <row r="1439" spans="1:19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</row>
    <row r="1440" spans="1:19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</row>
    <row r="1441" spans="1:19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</row>
    <row r="1442" spans="1:19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</row>
    <row r="1443" spans="1:19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</row>
    <row r="1444" spans="1:19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</row>
    <row r="1445" spans="1:19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</row>
    <row r="1446" spans="1:19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</row>
    <row r="1447" spans="1:19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</row>
    <row r="1448" spans="1:19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</row>
    <row r="1449" spans="1:19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</row>
    <row r="1450" spans="1:19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</row>
    <row r="1451" spans="1:19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</row>
    <row r="1452" spans="1:19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</row>
    <row r="1453" spans="1:19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</row>
    <row r="1454" spans="1:19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</row>
    <row r="1455" spans="1:19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</row>
    <row r="1456" spans="1:19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</row>
    <row r="1457" spans="1:19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</row>
    <row r="1458" spans="1:19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</row>
    <row r="1459" spans="1:19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</row>
    <row r="1460" spans="1:19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</row>
    <row r="1461" spans="1:19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</row>
    <row r="1462" spans="1:19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</row>
    <row r="1463" spans="1:19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</row>
    <row r="1464" spans="1:19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</row>
    <row r="1465" spans="1:19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</row>
    <row r="1466" spans="1:19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</row>
    <row r="1467" spans="1:19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</row>
    <row r="1468" spans="1:19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</row>
    <row r="1469" spans="1:19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</row>
    <row r="1470" spans="1:19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</row>
    <row r="1471" spans="1:19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</row>
    <row r="1472" spans="1:19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</row>
    <row r="1473" spans="1:19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</row>
    <row r="1474" spans="1:19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</row>
    <row r="1475" spans="1:19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</row>
    <row r="1476" spans="1:19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</row>
    <row r="1477" spans="1:19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</row>
    <row r="1478" spans="1:19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</row>
    <row r="1479" spans="1:19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</row>
    <row r="1480" spans="1:19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</row>
    <row r="1481" spans="1:19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</row>
    <row r="1482" spans="1:19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</row>
    <row r="1483" spans="1:19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</row>
    <row r="1484" spans="1:19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</row>
    <row r="1485" spans="1:19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</row>
    <row r="1486" spans="1:19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</row>
    <row r="1487" spans="1:19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</row>
    <row r="1488" spans="1:19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</row>
    <row r="1489" spans="1:19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</row>
    <row r="1490" spans="1:19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</row>
    <row r="1491" spans="1:19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</row>
    <row r="1492" spans="1:19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</row>
    <row r="1493" spans="1:19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</row>
    <row r="1494" spans="1:19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</row>
    <row r="1495" spans="1:19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</row>
    <row r="1496" spans="1:19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</row>
    <row r="1497" spans="1:19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</row>
    <row r="1498" spans="1:19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</row>
    <row r="1499" spans="1:19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</row>
    <row r="1500" spans="1:19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</row>
    <row r="1501" spans="1:19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</row>
    <row r="1502" spans="1:19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</row>
    <row r="1503" spans="1:19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</row>
    <row r="1504" spans="1:19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</row>
    <row r="1505" spans="1:19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</row>
    <row r="1506" spans="1:19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</row>
    <row r="1507" spans="1:19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</row>
    <row r="1508" spans="1:19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</row>
    <row r="1509" spans="1:19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</row>
    <row r="1510" spans="1:19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</row>
    <row r="1511" spans="1:19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</row>
    <row r="1512" spans="1:19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</row>
    <row r="1513" spans="1:19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</row>
    <row r="1514" spans="1:19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</row>
    <row r="1515" spans="1:19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</row>
    <row r="1516" spans="1:19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</row>
    <row r="1517" spans="1:19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</row>
    <row r="1518" spans="1:19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</row>
    <row r="1519" spans="1:19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</row>
    <row r="1520" spans="1:19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</row>
    <row r="1521" spans="1:19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</row>
    <row r="1522" spans="1:19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</row>
    <row r="1523" spans="1:19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</row>
    <row r="1524" spans="1:19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</row>
    <row r="1525" spans="1:19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</row>
    <row r="1526" spans="1:19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</row>
    <row r="1527" spans="1:19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</row>
    <row r="1528" spans="1:19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</row>
    <row r="1529" spans="1:19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</row>
    <row r="1530" spans="1:19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</row>
    <row r="1531" spans="1:19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</row>
    <row r="1532" spans="1:19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</row>
    <row r="1533" spans="1:19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</row>
    <row r="1534" spans="1:19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</row>
    <row r="1535" spans="1:19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</row>
    <row r="1536" spans="1:19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</row>
    <row r="1537" spans="1:19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</row>
    <row r="1538" spans="1:19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</row>
    <row r="1539" spans="1:19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</row>
    <row r="1540" spans="1:19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</row>
    <row r="1541" spans="1:19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</row>
    <row r="1542" spans="1:19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</row>
    <row r="1543" spans="1:19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</row>
    <row r="1544" spans="1:19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</row>
    <row r="1545" spans="1:19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</row>
    <row r="1546" spans="1:19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</row>
    <row r="1547" spans="1:19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</row>
    <row r="1548" spans="1:19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</row>
    <row r="1549" spans="1:19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</row>
    <row r="1550" spans="1:19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</row>
    <row r="1551" spans="1:19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</row>
    <row r="1552" spans="1:19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</row>
    <row r="1553" spans="1:19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</row>
    <row r="1554" spans="1:19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</row>
    <row r="1555" spans="1:19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</row>
    <row r="1556" spans="1:19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</row>
    <row r="1557" spans="1:19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</row>
    <row r="1558" spans="1:19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</row>
    <row r="1559" spans="1:19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</row>
    <row r="1560" spans="1:19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</row>
    <row r="1561" spans="1:19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</row>
    <row r="1562" spans="1:19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</row>
    <row r="1563" spans="1:19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</row>
    <row r="1564" spans="1:19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</row>
    <row r="1565" spans="1:19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</row>
    <row r="1566" spans="1:19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</row>
    <row r="1567" spans="1:19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</row>
    <row r="1568" spans="1:19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</row>
    <row r="1569" spans="1:19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</row>
    <row r="1570" spans="1:19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</row>
    <row r="1571" spans="1:19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</row>
    <row r="1572" spans="1:19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</row>
    <row r="1573" spans="1:19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</row>
    <row r="1574" spans="1:19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</row>
    <row r="1575" spans="1:19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</row>
    <row r="1576" spans="1:19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</row>
    <row r="1577" spans="1:19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</row>
    <row r="1578" spans="1:19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</row>
    <row r="1579" spans="1:19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</row>
    <row r="1580" spans="1:19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</row>
    <row r="1581" spans="1:19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</row>
    <row r="1582" spans="1:19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</row>
    <row r="1583" spans="1:19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</row>
    <row r="1584" spans="1:19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</row>
    <row r="1585" spans="1:19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</row>
    <row r="1586" spans="1:19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</row>
    <row r="1587" spans="1:19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</row>
    <row r="1588" spans="1:19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</row>
    <row r="1589" spans="1:19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</row>
    <row r="1590" spans="1:19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</row>
    <row r="1591" spans="1:19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</row>
    <row r="1592" spans="1:19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</row>
    <row r="1593" spans="1:19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</row>
    <row r="1594" spans="1:19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</row>
    <row r="1595" spans="1:19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</row>
    <row r="1596" spans="1:19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</row>
    <row r="1597" spans="1:19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</row>
    <row r="1598" spans="1:19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</row>
    <row r="1599" spans="1:19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</row>
    <row r="1600" spans="1:19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</row>
    <row r="1601" spans="1:19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</row>
    <row r="1602" spans="1:19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</row>
    <row r="1603" spans="1:19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</row>
    <row r="1604" spans="1:19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</row>
    <row r="1605" spans="1:19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</row>
    <row r="1606" spans="1:19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</row>
    <row r="1607" spans="1:19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</row>
    <row r="1608" spans="1:19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</row>
    <row r="1609" spans="1:19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</row>
    <row r="1610" spans="1:19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</row>
    <row r="1611" spans="1:19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</row>
    <row r="1612" spans="1:19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</row>
    <row r="1613" spans="1:19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</row>
    <row r="1614" spans="1:19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</row>
    <row r="1615" spans="1:19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</row>
    <row r="1616" spans="1:19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</row>
    <row r="1617" spans="1:19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</row>
    <row r="1618" spans="1:19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</row>
    <row r="1619" spans="1:19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</row>
    <row r="1620" spans="1:19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</row>
    <row r="1621" spans="1:19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</row>
    <row r="1622" spans="1:19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</row>
    <row r="1623" spans="1:19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</row>
    <row r="1624" spans="1:19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</row>
    <row r="1625" spans="1:19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</row>
    <row r="1626" spans="1:19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</row>
    <row r="1627" spans="1:19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</row>
    <row r="1628" spans="1:19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</row>
    <row r="1629" spans="1:19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</row>
    <row r="1630" spans="1:19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</row>
    <row r="1631" spans="1:19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</row>
    <row r="1632" spans="1:19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</row>
    <row r="1633" spans="1:19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</row>
    <row r="1634" spans="1:19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</row>
    <row r="1635" spans="1:19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</row>
    <row r="1636" spans="1:19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</row>
    <row r="1637" spans="1:19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</row>
    <row r="1638" spans="1:19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</row>
    <row r="1639" spans="1:19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</row>
    <row r="1640" spans="1:19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</row>
    <row r="1641" spans="1:19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</row>
    <row r="1642" spans="1:19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</row>
    <row r="1643" spans="1:19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</row>
    <row r="1644" spans="1:19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</row>
    <row r="1645" spans="1:19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</row>
    <row r="1646" spans="1:19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</row>
    <row r="1647" spans="1:19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</row>
    <row r="1648" spans="1:19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</row>
    <row r="1649" spans="1:19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</row>
    <row r="1650" spans="1:19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</row>
    <row r="1651" spans="1:19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</row>
    <row r="1652" spans="1:19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</row>
    <row r="1653" spans="1:19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</row>
    <row r="1654" spans="1:19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</row>
    <row r="1655" spans="1:19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</row>
    <row r="1656" spans="1:19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</row>
    <row r="1657" spans="1:19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</row>
    <row r="1658" spans="1:19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</row>
    <row r="1659" spans="1:19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</row>
    <row r="1660" spans="1:19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</row>
    <row r="1661" spans="1:19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</row>
    <row r="1662" spans="1:19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</row>
    <row r="1663" spans="1:19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</row>
    <row r="1664" spans="1:19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</row>
    <row r="1665" spans="1:19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</row>
    <row r="1666" spans="1:19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</row>
    <row r="1667" spans="1:19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</row>
    <row r="1668" spans="1:19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</row>
    <row r="1669" spans="1:19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</row>
    <row r="1670" spans="1:19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</row>
    <row r="1671" spans="1:19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</row>
    <row r="1672" spans="1:19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</row>
    <row r="1673" spans="1:19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</row>
    <row r="1674" spans="1:19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</row>
    <row r="1675" spans="1:19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</row>
    <row r="1676" spans="1:19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</row>
    <row r="1677" spans="1:19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</row>
    <row r="1678" spans="1:19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</row>
    <row r="1679" spans="1:19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</row>
    <row r="1680" spans="1:19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</row>
    <row r="1681" spans="1:19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</row>
    <row r="1682" spans="1:19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</row>
    <row r="1683" spans="1:19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</row>
    <row r="1684" spans="1:19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</row>
    <row r="1685" spans="1:19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</row>
    <row r="1686" spans="1:19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</row>
    <row r="1687" spans="1:19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</row>
    <row r="1688" spans="1:19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</row>
    <row r="1689" spans="1:19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</row>
    <row r="1690" spans="1:19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</row>
    <row r="1691" spans="1:19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</row>
    <row r="1692" spans="1:19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</row>
    <row r="1693" spans="1:19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</row>
    <row r="1694" spans="1:19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</row>
    <row r="1695" spans="1:19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</row>
    <row r="1696" spans="1:19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</row>
    <row r="1697" spans="1:19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</row>
    <row r="1698" spans="1:19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</row>
    <row r="1699" spans="1:19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</row>
    <row r="1700" spans="1:19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</row>
    <row r="1701" spans="1:19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</row>
    <row r="1702" spans="1:19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</row>
    <row r="1703" spans="1:19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</row>
    <row r="1704" spans="1:19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</row>
    <row r="1705" spans="1:19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</row>
    <row r="1706" spans="1:19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</row>
    <row r="1707" spans="1:19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</row>
    <row r="1708" spans="1:19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</row>
    <row r="1709" spans="1:19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</row>
    <row r="1710" spans="1:19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</row>
    <row r="1711" spans="1:19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</row>
    <row r="1712" spans="1:19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</row>
    <row r="1713" spans="1:19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</row>
    <row r="1714" spans="1:19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</row>
    <row r="1715" spans="1:19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</row>
    <row r="1716" spans="1:19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</row>
    <row r="1717" spans="1:19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</row>
    <row r="1718" spans="1:19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</row>
    <row r="1719" spans="1:19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</row>
    <row r="1720" spans="1:19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</row>
    <row r="1721" spans="1:19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</row>
    <row r="1722" spans="1:19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</row>
    <row r="1723" spans="1:19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</row>
    <row r="1724" spans="1:19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</row>
    <row r="1725" spans="1:19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</row>
    <row r="1726" spans="1:19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</row>
    <row r="1727" spans="1:19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</row>
    <row r="1728" spans="1:19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</row>
    <row r="1729" spans="1:19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</row>
    <row r="1730" spans="1:19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</row>
    <row r="1731" spans="1:19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</row>
    <row r="1732" spans="1:19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</row>
    <row r="1733" spans="1:19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</row>
    <row r="1734" spans="1:19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</row>
    <row r="1735" spans="1:19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</row>
    <row r="1736" spans="1:19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</row>
    <row r="1737" spans="1:19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</row>
    <row r="1738" spans="1:19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</row>
    <row r="1739" spans="1:19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</row>
    <row r="1740" spans="1:19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</row>
    <row r="1741" spans="1:19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</row>
    <row r="1742" spans="1:19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</row>
    <row r="1743" spans="1:19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</row>
    <row r="1744" spans="1:19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</row>
    <row r="1745" spans="1:19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</row>
    <row r="1746" spans="1:19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</row>
    <row r="1747" spans="1:19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</row>
    <row r="1748" spans="1:19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</row>
    <row r="1749" spans="1:19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</row>
    <row r="1750" spans="1:19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</row>
    <row r="1751" spans="1:19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</row>
    <row r="1752" spans="1:19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</row>
    <row r="1753" spans="1:19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</row>
    <row r="1754" spans="1:19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</row>
    <row r="1755" spans="1:19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</row>
    <row r="1756" spans="1:19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</row>
    <row r="1757" spans="1:19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</row>
    <row r="1758" spans="1:19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</row>
    <row r="1759" spans="1:19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</row>
    <row r="1760" spans="1:19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</row>
    <row r="1761" spans="1:19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</row>
    <row r="1762" spans="1:19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</row>
    <row r="1763" spans="1:19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</row>
    <row r="1764" spans="1:19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</row>
    <row r="1765" spans="1:19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</row>
    <row r="1766" spans="1:19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</row>
    <row r="1767" spans="1:19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</row>
    <row r="1768" spans="1:19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</row>
    <row r="1769" spans="1:19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</row>
    <row r="1770" spans="1:19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</row>
    <row r="1771" spans="1:19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</row>
    <row r="1772" spans="1:19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</row>
    <row r="1773" spans="1:19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</row>
    <row r="1774" spans="1:19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</row>
    <row r="1775" spans="1:19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</row>
    <row r="1776" spans="1:19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</row>
    <row r="1777" spans="1:19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</row>
    <row r="1778" spans="1:19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</row>
    <row r="1779" spans="1:19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</row>
    <row r="1780" spans="1:19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</row>
    <row r="1781" spans="1:19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</row>
    <row r="1782" spans="1:19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</row>
    <row r="1783" spans="1:19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</row>
    <row r="1784" spans="1:19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</row>
    <row r="1785" spans="1:19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</row>
    <row r="1786" spans="1:19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</row>
    <row r="1787" spans="1:19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</row>
    <row r="1788" spans="1:19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</row>
    <row r="1789" spans="1:19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</row>
    <row r="1790" spans="1:19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</row>
    <row r="1791" spans="1:19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</row>
    <row r="1792" spans="1:19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</row>
    <row r="1793" spans="1:19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</row>
    <row r="1794" spans="1:19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</row>
    <row r="1795" spans="1:19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</row>
    <row r="1796" spans="1:19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</row>
    <row r="1797" spans="1:19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</row>
    <row r="1798" spans="1:19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</row>
    <row r="1799" spans="1:19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</row>
    <row r="1800" spans="1:19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</row>
    <row r="1801" spans="1:19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</row>
    <row r="1802" spans="1:19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</row>
    <row r="1803" spans="1:19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</row>
    <row r="1804" spans="1:19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</row>
    <row r="1805" spans="1:19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</row>
    <row r="1806" spans="1:19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</row>
    <row r="1807" spans="1:19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</row>
    <row r="1808" spans="1:19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</row>
    <row r="1809" spans="1:19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</row>
    <row r="1810" spans="1:19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</row>
    <row r="1811" spans="1:19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</row>
    <row r="1812" spans="1:19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</row>
    <row r="1813" spans="1:19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</row>
    <row r="1814" spans="1:19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</row>
    <row r="1815" spans="1:19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</row>
    <row r="1816" spans="1:19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</row>
    <row r="1817" spans="1:19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</row>
    <row r="1818" spans="1:19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</row>
    <row r="1819" spans="1:19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</row>
    <row r="1820" spans="1:19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</row>
    <row r="1821" spans="1:19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</row>
    <row r="1822" spans="1:19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</row>
    <row r="1823" spans="1:19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</row>
    <row r="1824" spans="1:19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</row>
    <row r="1825" spans="1:19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</row>
    <row r="1826" spans="1:19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</row>
    <row r="1827" spans="1:19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</row>
    <row r="1828" spans="1:19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</row>
    <row r="1829" spans="1:19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</row>
    <row r="1830" spans="1:19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</row>
    <row r="1831" spans="1:19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</row>
    <row r="1832" spans="1:19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</row>
    <row r="1833" spans="1:19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</row>
    <row r="1834" spans="1:19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</row>
    <row r="1835" spans="1:19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</row>
    <row r="1836" spans="1:19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</row>
    <row r="1837" spans="1:19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</row>
    <row r="1838" spans="1:19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</row>
    <row r="1839" spans="1:19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</row>
    <row r="1840" spans="1:19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</row>
    <row r="1841" spans="1:19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</row>
    <row r="1842" spans="1:19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</row>
    <row r="1843" spans="1:19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</row>
    <row r="1844" spans="1:19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</row>
    <row r="1845" spans="1:19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</row>
    <row r="1846" spans="1:19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</row>
    <row r="1847" spans="1:19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</row>
    <row r="1848" spans="1:19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</row>
    <row r="1849" spans="1:19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</row>
    <row r="1850" spans="1:19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</row>
    <row r="1851" spans="1:19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</row>
    <row r="1852" spans="1:19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</row>
    <row r="1853" spans="1:19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</row>
    <row r="1854" spans="1:19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</row>
    <row r="1855" spans="1:19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</row>
    <row r="1856" spans="1:19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</row>
    <row r="1857" spans="1:19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</row>
    <row r="1858" spans="1:19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</row>
    <row r="1859" spans="1:19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</row>
    <row r="1860" spans="1:19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</row>
    <row r="1861" spans="1:19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</row>
    <row r="1862" spans="1:19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</row>
    <row r="1863" spans="1:19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</row>
    <row r="1864" spans="1:19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</row>
    <row r="1865" spans="1:19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</row>
    <row r="1866" spans="1:19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</row>
    <row r="1867" spans="1:19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</row>
    <row r="1868" spans="1:19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</row>
    <row r="1869" spans="1:19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</row>
    <row r="1870" spans="1:19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</row>
    <row r="1871" spans="1:19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</row>
    <row r="1872" spans="1:19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</row>
    <row r="1873" spans="1:19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</row>
    <row r="1874" spans="1:19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</row>
    <row r="1875" spans="1:19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</row>
    <row r="1876" spans="1:19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</row>
    <row r="1877" spans="1:19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</row>
    <row r="1878" spans="1:19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</row>
    <row r="1879" spans="1:19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</row>
    <row r="1880" spans="1:19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</row>
    <row r="1881" spans="1:19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</row>
    <row r="1882" spans="1:19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</row>
    <row r="1883" spans="1:19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</row>
    <row r="1884" spans="1:19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</row>
    <row r="1885" spans="1:19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</row>
    <row r="1886" spans="1:19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</row>
    <row r="1887" spans="1:19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</row>
    <row r="1888" spans="1:19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</row>
    <row r="1889" spans="1:19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</row>
    <row r="1890" spans="1:19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</row>
    <row r="1891" spans="1:19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</row>
    <row r="1892" spans="1:19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</row>
    <row r="1893" spans="1:19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</row>
    <row r="1894" spans="1:19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</row>
    <row r="1895" spans="1:19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</row>
    <row r="1896" spans="1:19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</row>
    <row r="1897" spans="1:19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</row>
    <row r="1898" spans="1:19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</row>
    <row r="1899" spans="1:19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</row>
    <row r="1900" spans="1:19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</row>
    <row r="1901" spans="1:19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</row>
    <row r="1902" spans="1:19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</row>
    <row r="1903" spans="1:19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</row>
    <row r="1904" spans="1:19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</row>
    <row r="1905" spans="1:19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</row>
    <row r="1906" spans="1:19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</row>
    <row r="1907" spans="1:19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</row>
    <row r="1908" spans="1:19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</row>
    <row r="1909" spans="1:19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</row>
    <row r="1910" spans="1:19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</row>
    <row r="1911" spans="1:19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</row>
    <row r="1912" spans="1:19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</row>
    <row r="1913" spans="1:19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</row>
    <row r="1914" spans="1:19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</row>
    <row r="1915" spans="1:19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</row>
    <row r="1916" spans="1:19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</row>
    <row r="1917" spans="1:19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</row>
    <row r="1918" spans="1:19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</row>
    <row r="1919" spans="1:19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</row>
    <row r="1920" spans="1:19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</row>
    <row r="1921" spans="1:19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</row>
    <row r="1922" spans="1:19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</row>
    <row r="1923" spans="1:19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</row>
    <row r="1924" spans="1:19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</row>
    <row r="1925" spans="1:19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</row>
    <row r="1926" spans="1:19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</row>
    <row r="1927" spans="1:19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</row>
    <row r="1928" spans="1:19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</row>
    <row r="1929" spans="1:19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</row>
    <row r="1930" spans="1:19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</row>
    <row r="1931" spans="1:19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</row>
    <row r="1932" spans="1:19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</row>
    <row r="1933" spans="1:19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</row>
    <row r="1934" spans="1:19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</row>
    <row r="1935" spans="1:19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</row>
    <row r="1936" spans="1:19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</row>
    <row r="1937" spans="1:19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</row>
    <row r="1938" spans="1:19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</row>
    <row r="1939" spans="1:19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</row>
    <row r="1940" spans="1:19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</row>
    <row r="1941" spans="1:19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</row>
    <row r="1942" spans="1:19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</row>
    <row r="1943" spans="1:19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</row>
    <row r="1944" spans="1:19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</row>
    <row r="1945" spans="1:19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</row>
    <row r="1946" spans="1:19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</row>
    <row r="1947" spans="1:19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</row>
    <row r="1948" spans="1:19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</row>
    <row r="1949" spans="1:19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</row>
    <row r="1950" spans="1:19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</row>
    <row r="1951" spans="1:19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</row>
    <row r="1952" spans="1:19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</row>
    <row r="1953" spans="1:19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</row>
    <row r="1954" spans="1:19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</row>
    <row r="1955" spans="1:19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</row>
    <row r="1956" spans="1:19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</row>
    <row r="1957" spans="1:19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</row>
    <row r="1958" spans="1:19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</row>
    <row r="1959" spans="1:19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</row>
    <row r="1960" spans="1:19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</row>
    <row r="1961" spans="1:19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</row>
    <row r="1962" spans="1:19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</row>
    <row r="1963" spans="1:19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</row>
    <row r="1964" spans="1:19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</row>
    <row r="1965" spans="1:19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</row>
    <row r="1966" spans="1:19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</row>
    <row r="1967" spans="1:19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</row>
    <row r="1968" spans="1:19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</row>
    <row r="1969" spans="1:19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</row>
    <row r="1970" spans="1:19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</row>
    <row r="1971" spans="1:19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</row>
    <row r="1972" spans="1:19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</row>
    <row r="1973" spans="1:19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</row>
    <row r="1974" spans="1:19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</row>
    <row r="1975" spans="1:19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</row>
    <row r="1976" spans="1:19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</row>
    <row r="1977" spans="1:19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</row>
    <row r="1978" spans="1:19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</row>
    <row r="1979" spans="1:19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</row>
    <row r="1980" spans="1:19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</row>
    <row r="1981" spans="1:19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</row>
    <row r="1982" spans="1:19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</row>
    <row r="1983" spans="1:19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</row>
    <row r="1984" spans="1:19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</row>
    <row r="1985" spans="1:19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</row>
    <row r="1986" spans="1:19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</row>
    <row r="1987" spans="1:19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</row>
    <row r="1988" spans="1:19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</row>
    <row r="1989" spans="1:19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</row>
    <row r="1990" spans="1:19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</row>
    <row r="1991" spans="1:19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</row>
    <row r="1992" spans="1:19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</row>
    <row r="1993" spans="1:19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</row>
    <row r="1994" spans="1:19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</row>
    <row r="1995" spans="1:19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</row>
    <row r="1996" spans="1:19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</row>
    <row r="1997" spans="1:19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</row>
    <row r="1998" spans="1:19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</row>
    <row r="1999" spans="1:19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</row>
    <row r="2000" spans="1:19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</row>
    <row r="2001" spans="1:19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</row>
    <row r="2002" spans="1:19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</row>
    <row r="2003" spans="1:19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</row>
    <row r="2004" spans="1:19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</row>
    <row r="2005" spans="1:19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</row>
    <row r="2006" spans="1:19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</row>
    <row r="2007" spans="1:19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</row>
    <row r="2008" spans="1:19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</row>
    <row r="2009" spans="1:19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</row>
    <row r="2010" spans="1:19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</row>
    <row r="2011" spans="1:19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</row>
    <row r="2012" spans="1:19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</row>
    <row r="2013" spans="1:19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</row>
    <row r="2014" spans="1:19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</row>
    <row r="2015" spans="1:19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</row>
    <row r="2016" spans="1:19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</row>
    <row r="2017" spans="1:19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</row>
    <row r="2018" spans="1:19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</row>
    <row r="2019" spans="1:19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</row>
    <row r="2020" spans="1:19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</row>
    <row r="2021" spans="1:19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</row>
    <row r="2022" spans="1:19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</row>
    <row r="2023" spans="1:19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</row>
    <row r="2024" spans="1:19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</row>
    <row r="2025" spans="1:19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</row>
    <row r="2026" spans="1:19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</row>
    <row r="2027" spans="1:19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</row>
    <row r="2028" spans="1:19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</row>
    <row r="2029" spans="1:19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</row>
    <row r="2030" spans="1:19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</row>
    <row r="2031" spans="1:19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</row>
    <row r="2032" spans="1:19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</row>
    <row r="2033" spans="1:19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</row>
    <row r="2034" spans="1:19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</row>
    <row r="2035" spans="1:19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</row>
    <row r="2036" spans="1:19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</row>
    <row r="2037" spans="1:19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</row>
    <row r="2038" spans="1:19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</row>
    <row r="2039" spans="1:19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</row>
    <row r="2040" spans="1:19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</row>
    <row r="2041" spans="1:19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</row>
    <row r="2042" spans="1:19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</row>
    <row r="2043" spans="1:19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</row>
    <row r="2044" spans="1:19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</row>
    <row r="2045" spans="1:19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</row>
    <row r="2046" spans="1:19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</row>
    <row r="2047" spans="1:19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</row>
    <row r="2048" spans="1:19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</row>
    <row r="2049" spans="1:19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</row>
    <row r="2050" spans="1:19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</row>
    <row r="2051" spans="1:19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</row>
    <row r="2052" spans="1:19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</row>
    <row r="2053" spans="1:19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</row>
    <row r="2054" spans="1:19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</row>
    <row r="2055" spans="1:19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</row>
    <row r="2056" spans="1:19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</row>
    <row r="2057" spans="1:19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</row>
    <row r="2058" spans="1:19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</row>
    <row r="2059" spans="1:19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</row>
    <row r="2060" spans="1:19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</row>
    <row r="2061" spans="1:19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</row>
    <row r="2062" spans="1:19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</row>
    <row r="2063" spans="1:19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</row>
    <row r="2064" spans="1:19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</row>
    <row r="2065" spans="1:19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</row>
    <row r="2066" spans="1:19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</row>
    <row r="2067" spans="1:19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</row>
    <row r="2068" spans="1:19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</row>
    <row r="2069" spans="1:19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</row>
    <row r="2070" spans="1:19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</row>
    <row r="2071" spans="1:19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</row>
    <row r="2072" spans="1:19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</row>
    <row r="2073" spans="1:19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</row>
    <row r="2074" spans="1:19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</row>
    <row r="2075" spans="1:19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</row>
    <row r="2076" spans="1:19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</row>
    <row r="2077" spans="1:19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</row>
    <row r="2078" spans="1:19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</row>
    <row r="2079" spans="1:19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</row>
    <row r="2080" spans="1:19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</row>
    <row r="2081" spans="1:19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</row>
    <row r="2082" spans="1:19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</row>
    <row r="2083" spans="1:19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</row>
    <row r="2084" spans="1:19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</row>
    <row r="2085" spans="1:19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</row>
    <row r="2086" spans="1:19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</row>
    <row r="2087" spans="1:19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</row>
    <row r="2088" spans="1:19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</row>
    <row r="2089" spans="1:19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</row>
    <row r="2090" spans="1:19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</row>
    <row r="2091" spans="1:19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</row>
    <row r="2092" spans="1:19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</row>
    <row r="2093" spans="1:19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</row>
    <row r="2094" spans="1:19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</row>
    <row r="2095" spans="1:19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</row>
    <row r="2096" spans="1:19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</row>
    <row r="2097" spans="1:19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</row>
    <row r="2098" spans="1:19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</row>
    <row r="2099" spans="1:19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</row>
    <row r="2100" spans="1:19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</row>
    <row r="2101" spans="1:19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</row>
    <row r="2102" spans="1:19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</row>
    <row r="2103" spans="1:19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</row>
    <row r="2104" spans="1:19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</row>
    <row r="2105" spans="1:19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</row>
    <row r="2106" spans="1:19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</row>
    <row r="2107" spans="1:19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</row>
    <row r="2108" spans="1:19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</row>
    <row r="2109" spans="1:19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</row>
    <row r="2110" spans="1:19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</row>
    <row r="2111" spans="1:19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</row>
    <row r="2112" spans="1:19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</row>
    <row r="2113" spans="1:19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</row>
    <row r="2114" spans="1:19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</row>
    <row r="2115" spans="1:19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</row>
    <row r="2116" spans="1:19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</row>
    <row r="2117" spans="1:19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</row>
    <row r="2118" spans="1:19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</row>
    <row r="2119" spans="1:19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</row>
    <row r="2120" spans="1:19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</row>
    <row r="2121" spans="1:19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</row>
    <row r="2122" spans="1:19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</row>
    <row r="2123" spans="1:19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</row>
    <row r="2124" spans="1:19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</row>
    <row r="2125" spans="1:19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</row>
    <row r="2126" spans="1:19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</row>
    <row r="2127" spans="1:19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</row>
    <row r="2128" spans="1:19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</row>
    <row r="2129" spans="1:19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</row>
    <row r="2130" spans="1:19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</row>
    <row r="2131" spans="1:19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</row>
    <row r="2132" spans="1:19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</row>
    <row r="2133" spans="1:19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</row>
    <row r="2134" spans="1:19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</row>
    <row r="2135" spans="1:19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</row>
    <row r="2136" spans="1:19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</row>
    <row r="2137" spans="1:19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</row>
    <row r="2138" spans="1:19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</row>
    <row r="2139" spans="1:19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</row>
    <row r="2140" spans="1:19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</row>
    <row r="2141" spans="1:19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</row>
    <row r="2142" spans="1:19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</row>
    <row r="2143" spans="1:19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</row>
    <row r="2144" spans="1:19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</row>
    <row r="2145" spans="1:19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</row>
    <row r="2146" spans="1:19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</row>
    <row r="2147" spans="1:19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</row>
    <row r="2148" spans="1:19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</row>
    <row r="2149" spans="1:19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</row>
    <row r="2150" spans="1:19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</row>
    <row r="2151" spans="1:19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</row>
    <row r="2152" spans="1:19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</row>
    <row r="2153" spans="1:19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</row>
    <row r="2154" spans="1:19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</row>
    <row r="2155" spans="1:19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</row>
    <row r="2156" spans="1:19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</row>
    <row r="2157" spans="1:19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</row>
    <row r="2158" spans="1:19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</row>
    <row r="2159" spans="1:19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</row>
    <row r="2160" spans="1:19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</row>
    <row r="2161" spans="1:19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</row>
    <row r="2162" spans="1:19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</row>
    <row r="2163" spans="1:19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</row>
    <row r="2164" spans="1:19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</row>
    <row r="2165" spans="1:19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</row>
    <row r="2166" spans="1:19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</row>
    <row r="2167" spans="1:19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</row>
    <row r="2168" spans="1:19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</row>
    <row r="2169" spans="1:19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</row>
    <row r="2170" spans="1:19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</row>
    <row r="2171" spans="1:19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</row>
    <row r="2172" spans="1:19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</row>
    <row r="2173" spans="1:19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</row>
    <row r="2174" spans="1:19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</row>
    <row r="2175" spans="1:19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</row>
    <row r="2176" spans="1:19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</row>
    <row r="2177" spans="1:19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</row>
    <row r="2178" spans="1:19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</row>
    <row r="2179" spans="1:19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</row>
    <row r="2180" spans="1:19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</row>
    <row r="2181" spans="1:19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</row>
    <row r="2182" spans="1:19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</row>
    <row r="2183" spans="1:19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</row>
    <row r="2184" spans="1:19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</row>
    <row r="2185" spans="1:19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</row>
    <row r="2186" spans="1:19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</row>
    <row r="2187" spans="1:19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</row>
    <row r="2188" spans="1:19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</row>
    <row r="2189" spans="1:19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</row>
    <row r="2190" spans="1:19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</row>
    <row r="2191" spans="1:19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</row>
    <row r="2192" spans="1:19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</row>
    <row r="2193" spans="1:19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</row>
    <row r="2194" spans="1:19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</row>
    <row r="2195" spans="1:19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</row>
    <row r="2196" spans="1:19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</row>
    <row r="2197" spans="1:19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</row>
    <row r="2198" spans="1:19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</row>
    <row r="2199" spans="1:19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</row>
    <row r="2200" spans="1:19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</row>
    <row r="2201" spans="1:19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</row>
    <row r="2202" spans="1:19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</row>
    <row r="2203" spans="1:19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</row>
    <row r="2204" spans="1:19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</row>
    <row r="2205" spans="1:19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</row>
    <row r="2206" spans="1:19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</row>
    <row r="2207" spans="1:19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</row>
    <row r="2208" spans="1:19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</row>
    <row r="2209" spans="1:19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</row>
    <row r="2210" spans="1:19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</row>
    <row r="2211" spans="1:19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</row>
    <row r="2212" spans="1:19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</row>
    <row r="2213" spans="1:19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</row>
    <row r="2214" spans="1:19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</row>
    <row r="2215" spans="1:19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</row>
    <row r="2216" spans="1:19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</row>
    <row r="2217" spans="1:19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</row>
    <row r="2218" spans="1:19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</row>
    <row r="2219" spans="1:19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</row>
    <row r="2220" spans="1:19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</row>
    <row r="2221" spans="1:19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</row>
    <row r="2222" spans="1:19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</row>
    <row r="2223" spans="1:19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</row>
    <row r="2224" spans="1:19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</row>
    <row r="2225" spans="1:19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</row>
    <row r="2226" spans="1:19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</row>
    <row r="2227" spans="1:19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</row>
    <row r="2228" spans="1:19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</row>
    <row r="2229" spans="1:19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</row>
    <row r="2230" spans="1:19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</row>
    <row r="2231" spans="1:19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</row>
    <row r="2232" spans="1:19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</row>
    <row r="2233" spans="1:19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</row>
    <row r="2234" spans="1:19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</row>
    <row r="2235" spans="1:19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</row>
    <row r="2236" spans="1:19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</row>
    <row r="2237" spans="1:19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</row>
    <row r="2238" spans="1:19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</row>
    <row r="2239" spans="1:19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</row>
    <row r="2240" spans="1:19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</row>
    <row r="2241" spans="1:19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</row>
    <row r="2242" spans="1:19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</row>
    <row r="2243" spans="1:19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</row>
    <row r="2244" spans="1:19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</row>
    <row r="2245" spans="1:19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</row>
    <row r="2246" spans="1:19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</row>
    <row r="2247" spans="1:19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</row>
    <row r="2248" spans="1:19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</row>
    <row r="2249" spans="1:19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</row>
    <row r="2250" spans="1:19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</row>
    <row r="2251" spans="1:19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</row>
    <row r="2252" spans="1:19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</row>
    <row r="2253" spans="1:19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</row>
    <row r="2254" spans="1:19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</row>
    <row r="2255" spans="1:19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</row>
    <row r="2256" spans="1:19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</row>
    <row r="2257" spans="1:19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</row>
    <row r="2258" spans="1:19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</row>
    <row r="2259" spans="1:19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</row>
    <row r="2260" spans="1:19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</row>
    <row r="2261" spans="1:19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</row>
    <row r="2262" spans="1:19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</row>
    <row r="2263" spans="1:19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</row>
    <row r="2264" spans="1:19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</row>
    <row r="2265" spans="1:19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</row>
    <row r="2266" spans="1:19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</row>
    <row r="2267" spans="1:19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</row>
    <row r="2268" spans="1:19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</row>
    <row r="2269" spans="1:19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</row>
    <row r="2270" spans="1:19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</row>
    <row r="2271" spans="1:19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</row>
    <row r="2272" spans="1:19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</row>
    <row r="2273" spans="1:19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</row>
    <row r="2274" spans="1:19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</row>
    <row r="2275" spans="1:19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</row>
    <row r="2276" spans="1:19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</row>
    <row r="2277" spans="1:19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</row>
    <row r="2278" spans="1:19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</row>
    <row r="2279" spans="1:19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</row>
    <row r="2280" spans="1:19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</row>
    <row r="2281" spans="1:19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</row>
    <row r="2282" spans="1:19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</row>
    <row r="2283" spans="1:19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</row>
    <row r="2284" spans="1:19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</row>
    <row r="2285" spans="1:19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</row>
    <row r="2286" spans="1:19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</row>
    <row r="2287" spans="1:19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</row>
    <row r="2288" spans="1:19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</row>
    <row r="2289" spans="1:19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</row>
    <row r="2290" spans="1:19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</row>
    <row r="2291" spans="1:19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</row>
    <row r="2292" spans="1:19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</row>
    <row r="2293" spans="1:19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</row>
    <row r="2294" spans="1:19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</row>
    <row r="2295" spans="1:19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</row>
    <row r="2296" spans="1:19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</row>
    <row r="2297" spans="1:19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</row>
    <row r="2298" spans="1:19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</row>
    <row r="2299" spans="1:19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</row>
    <row r="2300" spans="1:19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</row>
    <row r="2301" spans="1:19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</row>
    <row r="2302" spans="1:19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</row>
    <row r="2303" spans="1:19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</row>
    <row r="2304" spans="1:19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</row>
    <row r="2305" spans="1:19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</row>
    <row r="2306" spans="1:19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</row>
    <row r="2307" spans="1:19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</row>
    <row r="2308" spans="1:19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</row>
    <row r="2309" spans="1:19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</row>
    <row r="2310" spans="1:19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</row>
    <row r="2311" spans="1:19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</row>
    <row r="2312" spans="1:19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</row>
    <row r="2313" spans="1:19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</row>
    <row r="2314" spans="1:19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</row>
    <row r="2315" spans="1:19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</row>
    <row r="2316" spans="1:19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</row>
    <row r="2317" spans="1:19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</row>
    <row r="2318" spans="1:19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</row>
    <row r="2319" spans="1:19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</row>
    <row r="2320" spans="1:19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</row>
    <row r="2321" spans="1:19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</row>
    <row r="2322" spans="1:19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</row>
    <row r="2323" spans="1:19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</row>
    <row r="2324" spans="1:19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</row>
    <row r="2325" spans="1:19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</row>
    <row r="2326" spans="1:19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</row>
    <row r="2327" spans="1:19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</row>
    <row r="2328" spans="1:19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</row>
    <row r="2329" spans="1:19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</row>
    <row r="2330" spans="1:19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</row>
    <row r="2331" spans="1:19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</row>
    <row r="2332" spans="1:19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</row>
    <row r="2333" spans="1:19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</row>
    <row r="2334" spans="1:19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</row>
    <row r="2335" spans="1:19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</row>
    <row r="2336" spans="1:19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</row>
    <row r="2337" spans="1:19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</row>
    <row r="2338" spans="1:19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</row>
    <row r="2339" spans="1:19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</row>
    <row r="2340" spans="1:19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</row>
    <row r="2341" spans="1:19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</row>
    <row r="2342" spans="1:19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</row>
    <row r="2343" spans="1:19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</row>
    <row r="2344" spans="1:19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</row>
    <row r="2345" spans="1:19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</row>
    <row r="2346" spans="1:19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</row>
    <row r="2347" spans="1:19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</row>
    <row r="2348" spans="1:19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</row>
    <row r="2349" spans="1:19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</row>
    <row r="2350" spans="1:19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</row>
    <row r="2351" spans="1:19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</row>
    <row r="2352" spans="1:19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</row>
    <row r="2353" spans="1:19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</row>
    <row r="2354" spans="1:19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</row>
    <row r="2355" spans="1:19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</row>
    <row r="2356" spans="1:19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</row>
    <row r="2357" spans="1:19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</row>
    <row r="2358" spans="1:19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</row>
    <row r="2359" spans="1:19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</row>
    <row r="2360" spans="1:19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</row>
    <row r="2361" spans="1:19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</row>
    <row r="2362" spans="1:19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</row>
    <row r="2363" spans="1:19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</row>
    <row r="2364" spans="1:19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</row>
    <row r="2365" spans="1:19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</row>
    <row r="2366" spans="1:19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</row>
    <row r="2367" spans="1:19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</row>
    <row r="2368" spans="1:19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</row>
    <row r="2369" spans="1:19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</row>
    <row r="2370" spans="1:19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</row>
    <row r="2371" spans="1:19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</row>
    <row r="2372" spans="1:19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</row>
    <row r="2373" spans="1:19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</row>
    <row r="2374" spans="1:19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</row>
    <row r="2375" spans="1:19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</row>
    <row r="2376" spans="1:19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</row>
    <row r="2377" spans="1:19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</row>
    <row r="2378" spans="1:19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</row>
    <row r="2379" spans="1:19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</row>
    <row r="2380" spans="1:19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</row>
    <row r="2381" spans="1:19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</row>
    <row r="2382" spans="1:19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</row>
    <row r="2383" spans="1:19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</row>
    <row r="2384" spans="1:19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</row>
    <row r="2385" spans="1:19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</row>
    <row r="2386" spans="1:19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</row>
    <row r="2387" spans="1:19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</row>
    <row r="2388" spans="1:19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</row>
    <row r="2389" spans="1:19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</row>
    <row r="2390" spans="1:19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</row>
    <row r="2391" spans="1:19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</row>
    <row r="2392" spans="1:19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</row>
    <row r="2393" spans="1:19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</row>
    <row r="2394" spans="1:19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</row>
    <row r="2395" spans="1:19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</row>
    <row r="2396" spans="1:19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</row>
    <row r="2397" spans="1:19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</row>
    <row r="2398" spans="1:19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</row>
    <row r="2399" spans="1:19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</row>
    <row r="2400" spans="1:19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</row>
    <row r="2401" spans="1:19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</row>
    <row r="2402" spans="1:19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</row>
    <row r="2403" spans="1:19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</row>
    <row r="2404" spans="1:19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</row>
    <row r="2405" spans="1:19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</row>
    <row r="2406" spans="1:19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</row>
    <row r="2407" spans="1:19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</row>
    <row r="2408" spans="1:19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</row>
    <row r="2409" spans="1:19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</row>
    <row r="2410" spans="1:19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</row>
    <row r="2411" spans="1:19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</row>
    <row r="2412" spans="1:19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</row>
    <row r="2413" spans="1:19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</row>
    <row r="2414" spans="1:19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</row>
    <row r="2415" spans="1:19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</row>
    <row r="2416" spans="1:19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</row>
    <row r="2417" spans="1:19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</row>
    <row r="2418" spans="1:19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</row>
    <row r="2419" spans="1:19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</row>
    <row r="2420" spans="1:19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</row>
    <row r="2421" spans="1:19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</row>
    <row r="2422" spans="1:19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</row>
    <row r="2423" spans="1:19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</row>
    <row r="2424" spans="1:19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</row>
    <row r="2425" spans="1:19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</row>
    <row r="2426" spans="1:19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</row>
    <row r="2427" spans="1:19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</row>
    <row r="2428" spans="1:19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</row>
    <row r="2429" spans="1:19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</row>
    <row r="2430" spans="1:19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</row>
    <row r="2431" spans="1:19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</row>
    <row r="2432" spans="1:19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</row>
    <row r="2433" spans="1:19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</row>
    <row r="2434" spans="1:19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</row>
    <row r="2435" spans="1:19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</row>
    <row r="2436" spans="1:19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</row>
    <row r="2437" spans="1:19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</row>
    <row r="2438" spans="1:19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</row>
    <row r="2439" spans="1:19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</row>
    <row r="2440" spans="1:19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</row>
    <row r="2441" spans="1:19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</row>
    <row r="2442" spans="1:19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</row>
    <row r="2443" spans="1:19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</row>
    <row r="2444" spans="1:19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</row>
    <row r="2445" spans="1:19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</row>
    <row r="2446" spans="1:19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</row>
    <row r="2447" spans="1:19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</row>
    <row r="2448" spans="1:19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</row>
    <row r="2449" spans="1:19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</row>
    <row r="2450" spans="1:19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</row>
    <row r="2451" spans="1:19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</row>
    <row r="2452" spans="1:19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</row>
    <row r="2453" spans="1:19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</row>
    <row r="2454" spans="1:19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</row>
    <row r="2455" spans="1:19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</row>
    <row r="2456" spans="1:19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</row>
    <row r="2457" spans="1:19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</row>
    <row r="2458" spans="1:19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</row>
    <row r="2459" spans="1:19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</row>
    <row r="2460" spans="1:19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</row>
    <row r="2461" spans="1:19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</row>
    <row r="2462" spans="1:19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</row>
    <row r="2463" spans="1:19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</row>
    <row r="2464" spans="1:19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</row>
    <row r="2465" spans="1:19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</row>
    <row r="2466" spans="1:19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</row>
    <row r="2467" spans="1:19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</row>
    <row r="2468" spans="1:19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</row>
    <row r="2469" spans="1:19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</row>
    <row r="2470" spans="1:19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</row>
    <row r="2471" spans="1:19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</row>
    <row r="2472" spans="1:19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</row>
    <row r="2473" spans="1:19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</row>
    <row r="2474" spans="1:19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</row>
    <row r="2475" spans="1:19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</row>
    <row r="2476" spans="1:19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</row>
    <row r="2477" spans="1:19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</row>
    <row r="2478" spans="1:19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</row>
    <row r="2479" spans="1:19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</row>
    <row r="2480" spans="1:19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</row>
    <row r="2481" spans="1:19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</row>
    <row r="2482" spans="1:19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</row>
    <row r="2483" spans="1:19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</row>
    <row r="2484" spans="1:19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</row>
    <row r="2485" spans="1:19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</row>
    <row r="2486" spans="1:19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</row>
    <row r="2487" spans="1:19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</row>
    <row r="2488" spans="1:19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</row>
    <row r="2489" spans="1:19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</row>
    <row r="2490" spans="1:19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</row>
    <row r="2491" spans="1:19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</row>
    <row r="2492" spans="1:19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</row>
    <row r="2493" spans="1:19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</row>
    <row r="2494" spans="1:19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</row>
    <row r="2495" spans="1:19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</row>
    <row r="2496" spans="1:19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</row>
    <row r="2497" spans="1:19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</row>
    <row r="2498" spans="1:19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</row>
    <row r="2499" spans="1:19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</row>
    <row r="2500" spans="1:19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</row>
    <row r="2501" spans="1:19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</row>
    <row r="2502" spans="1:19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</row>
    <row r="2503" spans="1:19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</row>
    <row r="2504" spans="1:19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</row>
    <row r="2505" spans="1:19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</row>
    <row r="2506" spans="1:19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</row>
    <row r="2507" spans="1:19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</row>
    <row r="2508" spans="1:19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</row>
    <row r="2509" spans="1:19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</row>
    <row r="2510" spans="1:19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</row>
    <row r="2511" spans="1:19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</row>
    <row r="2512" spans="1:19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</row>
    <row r="2513" spans="1:19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</row>
    <row r="2514" spans="1:19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</row>
    <row r="2515" spans="1:19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</row>
    <row r="2516" spans="1:19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</row>
    <row r="2517" spans="1:19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</row>
    <row r="2518" spans="1:19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</row>
    <row r="2519" spans="1:19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</row>
    <row r="2520" spans="1:19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</row>
    <row r="2521" spans="1:19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</row>
    <row r="2522" spans="1:19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</row>
    <row r="2523" spans="1:19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</row>
    <row r="2524" spans="1:19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</row>
    <row r="2525" spans="1:19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</row>
    <row r="2526" spans="1:19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</row>
    <row r="2527" spans="1:19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</row>
    <row r="2528" spans="1:19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</row>
    <row r="2529" spans="1:19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</row>
    <row r="2530" spans="1:19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</row>
    <row r="2531" spans="1:19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</row>
    <row r="2532" spans="1:19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</row>
    <row r="2533" spans="1:19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</row>
    <row r="2534" spans="1:19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</row>
    <row r="2535" spans="1:19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</row>
    <row r="2536" spans="1:19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</row>
    <row r="2537" spans="1:19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</row>
    <row r="2538" spans="1:19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</row>
    <row r="2539" spans="1:19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</row>
    <row r="2540" spans="1:19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</row>
    <row r="2541" spans="1:19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</row>
    <row r="2542" spans="1:19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</row>
    <row r="2543" spans="1:19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</row>
    <row r="2544" spans="1:19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</row>
    <row r="2545" spans="1:19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</row>
    <row r="2546" spans="1:19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</row>
    <row r="2547" spans="1:19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</row>
    <row r="2548" spans="1:19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</row>
    <row r="2549" spans="1:19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</row>
    <row r="2550" spans="1:19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</row>
    <row r="2551" spans="1:19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</row>
    <row r="2552" spans="1:19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</row>
    <row r="2553" spans="1:19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</row>
    <row r="2554" spans="1:19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</row>
    <row r="2555" spans="1:19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</row>
    <row r="2556" spans="1:19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</row>
    <row r="2557" spans="1:19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</row>
    <row r="2558" spans="1:19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</row>
    <row r="2559" spans="1:19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</row>
    <row r="2560" spans="1:19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</row>
    <row r="2561" spans="1:19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</row>
    <row r="2562" spans="1:19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</row>
    <row r="2563" spans="1:19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</row>
    <row r="2564" spans="1:19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</row>
    <row r="2565" spans="1:19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</row>
    <row r="2566" spans="1:19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</row>
    <row r="2567" spans="1:19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</row>
    <row r="2568" spans="1:19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</row>
    <row r="2569" spans="1:19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</row>
    <row r="2570" spans="1:19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</row>
    <row r="2571" spans="1:19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</row>
    <row r="2572" spans="1:19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</row>
    <row r="2573" spans="1:19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</row>
    <row r="2574" spans="1:19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</row>
    <row r="2575" spans="1:19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</row>
    <row r="2576" spans="1:19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</row>
    <row r="2577" spans="1:19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</row>
    <row r="2578" spans="1:19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</row>
    <row r="2579" spans="1:19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</row>
    <row r="2580" spans="1:19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</row>
    <row r="2581" spans="1:19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</row>
    <row r="2582" spans="1:19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</row>
    <row r="2583" spans="1:19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</row>
    <row r="2584" spans="1:19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</row>
    <row r="2585" spans="1:19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</row>
    <row r="2586" spans="1:19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</row>
    <row r="2587" spans="1:19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</row>
    <row r="2588" spans="1:19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</row>
    <row r="2589" spans="1:19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</row>
    <row r="2590" spans="1:19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</row>
    <row r="2591" spans="1:19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</row>
    <row r="2592" spans="1:19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</row>
    <row r="2593" spans="1:19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</row>
    <row r="2594" spans="1:19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</row>
    <row r="2595" spans="1:19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</row>
    <row r="2596" spans="1:19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</row>
    <row r="2597" spans="1:19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</row>
    <row r="2598" spans="1:19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</row>
    <row r="2599" spans="1:19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</row>
    <row r="2600" spans="1:19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</row>
    <row r="2601" spans="1:19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</row>
    <row r="2602" spans="1:19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</row>
    <row r="2603" spans="1:19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</row>
    <row r="2604" spans="1:19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</row>
    <row r="2605" spans="1:19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</row>
    <row r="2606" spans="1:19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</row>
    <row r="2607" spans="1:19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</row>
    <row r="2608" spans="1:19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</row>
    <row r="2609" spans="1:19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</row>
    <row r="2610" spans="1:19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</row>
    <row r="2611" spans="1:19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</row>
    <row r="2612" spans="1:19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</row>
    <row r="2613" spans="1:19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</row>
    <row r="2614" spans="1:19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</row>
    <row r="2615" spans="1:19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</row>
    <row r="2616" spans="1:19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</row>
    <row r="2617" spans="1:19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</row>
    <row r="2618" spans="1:19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</row>
    <row r="2619" spans="1:19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</row>
    <row r="2620" spans="1:19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</row>
    <row r="2621" spans="1:19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</row>
    <row r="2622" spans="1:19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</row>
    <row r="2623" spans="1:19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</row>
    <row r="2624" spans="1:19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</row>
    <row r="2625" spans="1:19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</row>
    <row r="2626" spans="1:19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</row>
    <row r="2627" spans="1:19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</row>
    <row r="2628" spans="1:19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</row>
    <row r="2629" spans="1:19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</row>
    <row r="2630" spans="1:19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</row>
    <row r="2631" spans="1:19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</row>
    <row r="2632" spans="1:19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</row>
    <row r="2633" spans="1:19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</row>
    <row r="2634" spans="1:19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</row>
    <row r="2635" spans="1:19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</row>
    <row r="2636" spans="1:19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</row>
    <row r="2637" spans="1:19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</row>
    <row r="2638" spans="1:19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</row>
    <row r="2639" spans="1:19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</row>
    <row r="2640" spans="1:19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</row>
    <row r="2641" spans="1:19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</row>
    <row r="2642" spans="1:19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</row>
    <row r="2643" spans="1:19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</row>
    <row r="2644" spans="1:19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</row>
    <row r="2645" spans="1:19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</row>
    <row r="2646" spans="1:19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</row>
    <row r="2647" spans="1:19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</row>
    <row r="2648" spans="1:19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</row>
    <row r="2649" spans="1:19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</row>
    <row r="2650" spans="1:19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</row>
    <row r="2651" spans="1:19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</row>
    <row r="2652" spans="1:19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</row>
    <row r="2653" spans="1:19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</row>
    <row r="2654" spans="1:19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</row>
    <row r="2655" spans="1:19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</row>
    <row r="2656" spans="1:19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</row>
    <row r="2657" spans="1:19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</row>
    <row r="2658" spans="1:19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</row>
    <row r="2659" spans="1:19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</row>
    <row r="2660" spans="1:19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</row>
    <row r="2661" spans="1:19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</row>
    <row r="2662" spans="1:19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</row>
    <row r="2663" spans="1:19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</row>
    <row r="2664" spans="1:19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</row>
    <row r="2665" spans="1:19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</row>
    <row r="2666" spans="1:19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</row>
    <row r="2667" spans="1:19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</row>
    <row r="2668" spans="1:19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</row>
    <row r="2669" spans="1:19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</row>
    <row r="2670" spans="1:19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</row>
    <row r="2671" spans="1:19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</row>
    <row r="2672" spans="1:19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</row>
    <row r="2673" spans="1:19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</row>
    <row r="2674" spans="1:19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</row>
    <row r="2675" spans="1:19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</row>
    <row r="2676" spans="1:19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</row>
    <row r="2677" spans="1:19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</row>
    <row r="2678" spans="1:19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</row>
    <row r="2679" spans="1:19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</row>
    <row r="2680" spans="1:19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</row>
    <row r="2681" spans="1:19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</row>
    <row r="2682" spans="1:19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</row>
    <row r="2683" spans="1:19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</row>
    <row r="2684" spans="1:19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</row>
    <row r="2685" spans="1:19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</row>
    <row r="2686" spans="1:19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</row>
    <row r="2687" spans="1:19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</row>
    <row r="2688" spans="1:19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</row>
    <row r="2689" spans="1:19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</row>
    <row r="2690" spans="1:19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</row>
    <row r="2691" spans="1:19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</row>
    <row r="2692" spans="1:19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</row>
    <row r="2693" spans="1:19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</row>
    <row r="2694" spans="1:19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</row>
    <row r="2695" spans="1:19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</row>
    <row r="2696" spans="1:19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</row>
    <row r="2697" spans="1:19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</row>
    <row r="2698" spans="1:19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</row>
    <row r="2699" spans="1:19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</row>
    <row r="2700" spans="1:19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</row>
    <row r="2701" spans="1:19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</row>
    <row r="2702" spans="1:19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</row>
    <row r="2703" spans="1:19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</row>
    <row r="2704" spans="1:19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</row>
    <row r="2705" spans="1:19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</row>
    <row r="2706" spans="1:19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</row>
    <row r="2707" spans="1:19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</row>
    <row r="2708" spans="1:19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</row>
    <row r="2709" spans="1:19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</row>
    <row r="2710" spans="1:19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</row>
    <row r="2711" spans="1:19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</row>
    <row r="2712" spans="1:19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</row>
    <row r="2713" spans="1:19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</row>
    <row r="2714" spans="1:19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</row>
    <row r="2715" spans="1:19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</row>
    <row r="2716" spans="1:19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</row>
    <row r="2717" spans="1:19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</row>
    <row r="2718" spans="1:19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</row>
    <row r="2719" spans="1:19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</row>
    <row r="2720" spans="1:19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</row>
    <row r="2721" spans="1:19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</row>
    <row r="2722" spans="1:19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</row>
    <row r="2723" spans="1:19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</row>
    <row r="2724" spans="1:19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</row>
    <row r="2725" spans="1:19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</row>
    <row r="2726" spans="1:19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</row>
    <row r="2727" spans="1:19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</row>
    <row r="2728" spans="1:19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</row>
    <row r="2729" spans="1:19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</row>
    <row r="2730" spans="1:19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</row>
    <row r="2731" spans="1:19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</row>
    <row r="2732" spans="1:19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</row>
    <row r="2733" spans="1:19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</row>
    <row r="2734" spans="1:19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</row>
    <row r="2735" spans="1:19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</row>
    <row r="2736" spans="1:19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</row>
    <row r="2737" spans="1:19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</row>
    <row r="2738" spans="1:19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</row>
    <row r="2739" spans="1:19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</row>
    <row r="2740" spans="1:19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</row>
    <row r="2741" spans="1:19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</row>
    <row r="2742" spans="1:19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</row>
    <row r="2743" spans="1:19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</row>
    <row r="2744" spans="1:19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</row>
    <row r="2745" spans="1:19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</row>
    <row r="2746" spans="1:19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</row>
    <row r="2747" spans="1:19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</row>
    <row r="2748" spans="1:19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</row>
    <row r="2749" spans="1:19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</row>
    <row r="2750" spans="1:19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</row>
    <row r="2751" spans="1:19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</row>
    <row r="2752" spans="1:19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</row>
    <row r="2753" spans="1:19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</row>
    <row r="2754" spans="1:19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</row>
    <row r="2755" spans="1:19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</row>
    <row r="2756" spans="1:19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</row>
    <row r="2757" spans="1:19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</row>
    <row r="2758" spans="1:19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</row>
    <row r="2759" spans="1:19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</row>
    <row r="2760" spans="1:19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</row>
    <row r="2761" spans="1:19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</row>
    <row r="2762" spans="1:19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</row>
    <row r="2763" spans="1:19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</row>
    <row r="2764" spans="1:19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</row>
    <row r="2765" spans="1:19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</row>
    <row r="2766" spans="1:19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</row>
    <row r="2767" spans="1:19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</row>
    <row r="2768" spans="1:19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</row>
    <row r="2769" spans="1:19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</row>
    <row r="2770" spans="1:19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</row>
    <row r="2771" spans="1:19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</row>
    <row r="2772" spans="1:19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</row>
    <row r="2773" spans="1:19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</row>
    <row r="2774" spans="1:19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</row>
    <row r="2775" spans="1:19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</row>
    <row r="2776" spans="1:19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</row>
    <row r="2777" spans="1:19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</row>
    <row r="2778" spans="1:19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</row>
    <row r="2779" spans="1:19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</row>
    <row r="2780" spans="1:19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</row>
    <row r="2781" spans="1:19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</row>
    <row r="2782" spans="1:19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</row>
    <row r="2783" spans="1:19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</row>
    <row r="2784" spans="1:19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</row>
    <row r="2785" spans="1:19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</row>
    <row r="2786" spans="1:19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</row>
    <row r="2787" spans="1:19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</row>
    <row r="2788" spans="1:19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</row>
    <row r="2789" spans="1:19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</row>
    <row r="2790" spans="1:19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</row>
    <row r="2791" spans="1:19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</row>
    <row r="2792" spans="1:19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</row>
    <row r="2793" spans="1:19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</row>
    <row r="2794" spans="1:19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</row>
    <row r="2795" spans="1:19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</row>
    <row r="2796" spans="1:19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</row>
    <row r="2797" spans="1:19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</row>
    <row r="2798" spans="1:19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</row>
    <row r="2799" spans="1:19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</row>
    <row r="2800" spans="1:19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</row>
    <row r="2801" spans="1:19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</row>
    <row r="2802" spans="1:19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</row>
    <row r="2803" spans="1:19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</row>
    <row r="2804" spans="1:19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</row>
    <row r="2805" spans="1:19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</row>
    <row r="2806" spans="1:19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</row>
    <row r="2807" spans="1:19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</row>
    <row r="2808" spans="1:19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</row>
    <row r="2809" spans="1:19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</row>
    <row r="2810" spans="1:19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</row>
    <row r="2811" spans="1:19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</row>
    <row r="2812" spans="1:19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</row>
    <row r="2813" spans="1:19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</row>
    <row r="2814" spans="1:19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</row>
    <row r="2815" spans="1:19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</row>
    <row r="2816" spans="1:19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</row>
    <row r="2817" spans="1:19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</row>
    <row r="2818" spans="1:19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</row>
    <row r="2819" spans="1:19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</row>
    <row r="2820" spans="1:19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</row>
    <row r="2821" spans="1:19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</row>
    <row r="2822" spans="1:19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</row>
    <row r="2823" spans="1:19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</row>
    <row r="2824" spans="1:19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</row>
    <row r="2825" spans="1:19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</row>
    <row r="2826" spans="1:19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</row>
    <row r="2827" spans="1:19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</row>
    <row r="2828" spans="1:19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</row>
    <row r="2829" spans="1:19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</row>
    <row r="2830" spans="1:19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</row>
    <row r="2831" spans="1:19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</row>
    <row r="2832" spans="1:19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</row>
    <row r="2833" spans="1:19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</row>
    <row r="2834" spans="1:19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</row>
    <row r="2835" spans="1:19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</row>
    <row r="2836" spans="1:19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</row>
    <row r="2837" spans="1:19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</row>
    <row r="2838" spans="1:19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</row>
    <row r="2839" spans="1:19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</row>
    <row r="2840" spans="1:19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</row>
    <row r="2841" spans="1:19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</row>
    <row r="2842" spans="1:19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</row>
    <row r="2843" spans="1:19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</row>
    <row r="2844" spans="1:19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</row>
    <row r="2845" spans="1:19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</row>
    <row r="2846" spans="1:19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</row>
    <row r="2847" spans="1:19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</row>
    <row r="2848" spans="1:19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</row>
    <row r="2849" spans="1:19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</row>
    <row r="2850" spans="1:19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</row>
    <row r="2851" spans="1:19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</row>
    <row r="2852" spans="1:19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</row>
    <row r="2853" spans="1:19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</row>
    <row r="2854" spans="1:19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</row>
    <row r="2855" spans="1:19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</row>
    <row r="2856" spans="1:19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</row>
    <row r="2857" spans="1:19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</row>
    <row r="2858" spans="1:19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</row>
    <row r="2859" spans="1:19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</row>
    <row r="2860" spans="1:19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</row>
    <row r="2861" spans="1:19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</row>
    <row r="2862" spans="1:19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</row>
    <row r="2863" spans="1:19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</row>
    <row r="2864" spans="1:19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</row>
    <row r="2865" spans="1:19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</row>
    <row r="2866" spans="1:19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</row>
    <row r="2867" spans="1:19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</row>
    <row r="2868" spans="1:19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</row>
    <row r="2869" spans="1:19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</row>
    <row r="2870" spans="1:19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</row>
    <row r="2871" spans="1:19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</row>
    <row r="2872" spans="1:19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</row>
    <row r="2873" spans="1:19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</row>
    <row r="2874" spans="1:19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</row>
    <row r="2875" spans="1:19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</row>
    <row r="2876" spans="1:19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</row>
    <row r="2877" spans="1:19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</row>
    <row r="2878" spans="1:19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</row>
    <row r="2879" spans="1:19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</row>
    <row r="2880" spans="1:19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</row>
    <row r="2881" spans="1:19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</row>
    <row r="2882" spans="1:19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</row>
    <row r="2883" spans="1:19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</row>
    <row r="2884" spans="1:19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</row>
    <row r="2885" spans="1:19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</row>
    <row r="2886" spans="1:19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</row>
    <row r="2887" spans="1:19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</row>
    <row r="2888" spans="1:19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</row>
    <row r="2889" spans="1:19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</row>
    <row r="2890" spans="1:19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</row>
    <row r="2891" spans="1:19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</row>
    <row r="2892" spans="1:19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</row>
    <row r="2893" spans="1:19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</row>
    <row r="2894" spans="1:19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</row>
    <row r="2895" spans="1:19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</row>
    <row r="2896" spans="1:19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</row>
    <row r="2897" spans="1:19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</row>
    <row r="2898" spans="1:19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</row>
    <row r="2899" spans="1:19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</row>
    <row r="2900" spans="1:19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</row>
    <row r="2901" spans="1:19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</row>
    <row r="2902" spans="1:19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</row>
    <row r="2903" spans="1:19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</row>
    <row r="2904" spans="1:19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</row>
    <row r="2905" spans="1:19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</row>
    <row r="2906" spans="1:19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</row>
    <row r="2907" spans="1:19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</row>
    <row r="2908" spans="1:19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</row>
    <row r="2909" spans="1:19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</row>
    <row r="2910" spans="1:19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</row>
    <row r="2911" spans="1:19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</row>
    <row r="2912" spans="1:19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</row>
    <row r="2913" spans="1:19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</row>
    <row r="2914" spans="1:19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</row>
    <row r="2915" spans="1:19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</row>
    <row r="2916" spans="1:19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</row>
    <row r="2917" spans="1:19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</row>
    <row r="2918" spans="1:19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</row>
    <row r="2919" spans="1:19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</row>
    <row r="2920" spans="1:19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</row>
    <row r="2921" spans="1:19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</row>
    <row r="2922" spans="1:19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</row>
    <row r="2923" spans="1:19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</row>
    <row r="2924" spans="1:19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</row>
    <row r="2925" spans="1:19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</row>
    <row r="2926" spans="1:19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</row>
    <row r="2927" spans="1:19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</row>
    <row r="2928" spans="1:19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</row>
    <row r="2929" spans="1:19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</row>
    <row r="2930" spans="1:19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</row>
    <row r="2931" spans="1:19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</row>
    <row r="2932" spans="1:19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</row>
    <row r="2933" spans="1:19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</row>
    <row r="2934" spans="1:19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</row>
    <row r="2935" spans="1:19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</row>
    <row r="2936" spans="1:19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</row>
    <row r="2937" spans="1:19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</row>
    <row r="2938" spans="1:19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</row>
    <row r="2939" spans="1:19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</row>
    <row r="2940" spans="1:19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</row>
    <row r="2941" spans="1:19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</row>
    <row r="2942" spans="1:19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</row>
    <row r="2943" spans="1:19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</row>
    <row r="2944" spans="1:19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</row>
    <row r="2945" spans="1:19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</row>
    <row r="2946" spans="1:19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</row>
    <row r="2947" spans="1:19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</row>
    <row r="2948" spans="1:19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</row>
    <row r="2949" spans="1:19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</row>
    <row r="2950" spans="1:19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</row>
    <row r="2951" spans="1:19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</row>
    <row r="2952" spans="1:19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</row>
    <row r="2953" spans="1:19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</row>
    <row r="2954" spans="1:19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</row>
    <row r="2955" spans="1:19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</row>
    <row r="2956" spans="1:19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</row>
    <row r="2957" spans="1:19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</row>
    <row r="2958" spans="1:19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</row>
    <row r="2959" spans="1:19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</row>
    <row r="2960" spans="1:19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</row>
    <row r="2961" spans="1:19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</row>
    <row r="2962" spans="1:19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</row>
    <row r="2963" spans="1:19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</row>
    <row r="2964" spans="1:19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</row>
    <row r="2965" spans="1:19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</row>
    <row r="2966" spans="1:19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</row>
    <row r="2967" spans="1:19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</row>
    <row r="2968" spans="1:19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</row>
    <row r="2969" spans="1:19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</row>
    <row r="2970" spans="1:19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</row>
    <row r="2971" spans="1:19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</row>
    <row r="2972" spans="1:19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</row>
    <row r="2973" spans="1:19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</row>
    <row r="2974" spans="1:19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</row>
    <row r="2975" spans="1:19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</row>
    <row r="2976" spans="1:19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</row>
    <row r="2977" spans="1:19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</row>
    <row r="2978" spans="1:19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</row>
    <row r="2979" spans="1:19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</row>
    <row r="2980" spans="1:19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</row>
    <row r="2981" spans="1:19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</row>
    <row r="2982" spans="1:19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</row>
    <row r="2983" spans="1:19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</row>
    <row r="2984" spans="1:19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</row>
    <row r="2985" spans="1:19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</row>
    <row r="2986" spans="1:19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</row>
    <row r="2987" spans="1:19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</row>
    <row r="2988" spans="1:19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</row>
    <row r="2989" spans="1:19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</row>
    <row r="2990" spans="1:19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</row>
    <row r="2991" spans="1:19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</row>
    <row r="2992" spans="1:19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</row>
    <row r="2993" spans="1:19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</row>
  </sheetData>
  <mergeCells count="1">
    <mergeCell ref="A40:B40"/>
  </mergeCells>
  <phoneticPr fontId="0" type="noConversion"/>
  <printOptions horizontalCentered="1" verticalCentered="1"/>
  <pageMargins left="0.7" right="0.7" top="0.75" bottom="0.75" header="0.3" footer="0.3"/>
  <pageSetup scale="48" orientation="landscape" draft="1" r:id="rId1"/>
  <headerFooter alignWithMargins="0">
    <oddFooter>Prepared by DJThomas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Sales Tax</vt:lpstr>
      <vt:lpstr>'Sales Tax'!Print_Area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DJThomas</dc:creator>
  <cp:lastModifiedBy>David J. Thomas</cp:lastModifiedBy>
  <cp:lastPrinted>2020-04-15T12:08:22Z</cp:lastPrinted>
  <dcterms:created xsi:type="dcterms:W3CDTF">2009-05-15T15:55:48Z</dcterms:created>
  <dcterms:modified xsi:type="dcterms:W3CDTF">2024-10-21T12:07:00Z</dcterms:modified>
</cp:coreProperties>
</file>