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unty Sales Tax Info\2024 Sales Tax\"/>
    </mc:Choice>
  </mc:AlternateContent>
  <xr:revisionPtr revIDLastSave="0" documentId="8_{93C23749-05F5-44C6-A5F7-E8B8C22C9DC8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ales Tax" sheetId="1" r:id="rId1"/>
    <sheet name="Sales Tax Break Down" sheetId="7" r:id="rId2"/>
    <sheet name="Auto-Non Auto" sheetId="6" r:id="rId3"/>
    <sheet name="Chart1" sheetId="2" r:id="rId4"/>
    <sheet name="Chart2" sheetId="3" r:id="rId5"/>
    <sheet name="Chart3" sheetId="4" r:id="rId6"/>
    <sheet name="Sheet1" sheetId="5" r:id="rId7"/>
  </sheets>
  <definedNames>
    <definedName name="Areax">Chart2!$A$1:$N$18</definedName>
    <definedName name="_xlnm.Print_Area" localSheetId="3">Chart1!$E$4:$O$33</definedName>
    <definedName name="_xlnm.Print_Area" localSheetId="4">Chart2!$A$1:$R$43</definedName>
    <definedName name="_xlnm.Print_Area" localSheetId="5">Chart3!$D$4:$N$33</definedName>
    <definedName name="_xlnm.Print_Area" localSheetId="0">'Sales Tax'!$A$8:$AL$51</definedName>
    <definedName name="_xlnm.Print_Area" localSheetId="1">'Sales Tax Break Down'!#REF!</definedName>
    <definedName name="_xlnm.Print_Area">'Sales Tax'!$A$8:$O$47</definedName>
  </definedNames>
  <calcPr calcId="191029"/>
</workbook>
</file>

<file path=xl/calcChain.xml><?xml version="1.0" encoding="utf-8"?>
<calcChain xmlns="http://schemas.openxmlformats.org/spreadsheetml/2006/main">
  <c r="AK43" i="1" l="1"/>
  <c r="AJ45" i="1"/>
  <c r="AJ43" i="1"/>
  <c r="AI45" i="1"/>
  <c r="AI43" i="1"/>
  <c r="AH45" i="1"/>
  <c r="AH43" i="1"/>
  <c r="AG45" i="1"/>
  <c r="AG43" i="1"/>
  <c r="AF45" i="1"/>
  <c r="AF43" i="1"/>
  <c r="AE45" i="1"/>
  <c r="AE43" i="1"/>
  <c r="AD45" i="1"/>
  <c r="AD43" i="1"/>
  <c r="AK39" i="1"/>
  <c r="AM21" i="1"/>
  <c r="AL20" i="1"/>
  <c r="AL21" i="1"/>
  <c r="AK45" i="1" l="1"/>
  <c r="AM19" i="1"/>
  <c r="AL18" i="1"/>
  <c r="AL19" i="1"/>
  <c r="H5" i="7" l="1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4" i="7"/>
  <c r="AM17" i="1"/>
  <c r="AL16" i="1"/>
  <c r="AL17" i="1"/>
  <c r="AL45" i="1" l="1"/>
  <c r="AL15" i="1" l="1"/>
  <c r="AK47" i="1" l="1"/>
  <c r="AK49" i="1" s="1"/>
  <c r="AM15" i="1"/>
  <c r="AJ39" i="1" l="1"/>
  <c r="AG40" i="1" l="1"/>
  <c r="AH40" i="1"/>
  <c r="AL49" i="1" l="1"/>
  <c r="AJ47" i="1"/>
  <c r="AJ49" i="1" s="1"/>
  <c r="AI39" i="1" l="1"/>
  <c r="AI40" i="1" s="1"/>
  <c r="AI47" i="1" l="1"/>
  <c r="AI49" i="1" s="1"/>
  <c r="AH39" i="1" l="1"/>
  <c r="AL47" i="1" l="1"/>
  <c r="AH47" i="1"/>
  <c r="AH49" i="1" s="1"/>
  <c r="AG39" i="1" l="1"/>
  <c r="AG47" i="1" l="1"/>
  <c r="AG49" i="1" s="1"/>
  <c r="AD47" i="1" l="1"/>
  <c r="AD49" i="1" s="1"/>
  <c r="AF47" i="1"/>
  <c r="AF49" i="1" s="1"/>
  <c r="AE47" i="1"/>
  <c r="AE49" i="1" s="1"/>
  <c r="AF39" i="1"/>
  <c r="AE39" i="1" l="1"/>
  <c r="AD39" i="1"/>
  <c r="C15" i="5"/>
  <c r="D23" i="5" s="1"/>
  <c r="E23" i="5" s="1"/>
  <c r="E20" i="5"/>
  <c r="F20" i="5"/>
  <c r="D13" i="5"/>
  <c r="D11" i="5"/>
  <c r="D9" i="5"/>
  <c r="D7" i="5"/>
  <c r="D15" i="5" s="1"/>
  <c r="AC39" i="1"/>
  <c r="AB39" i="1"/>
  <c r="AA39" i="1"/>
  <c r="Z39" i="1"/>
  <c r="Y39" i="1"/>
  <c r="X39" i="1"/>
  <c r="W39" i="1"/>
  <c r="V39" i="1"/>
  <c r="C18" i="4"/>
  <c r="B17" i="4"/>
  <c r="C16" i="4"/>
  <c r="B15" i="4"/>
  <c r="D17" i="2"/>
  <c r="C17" i="2"/>
  <c r="N15" i="1"/>
  <c r="P15" i="1"/>
  <c r="R15" i="1"/>
  <c r="N17" i="1"/>
  <c r="P17" i="1"/>
  <c r="R17" i="1"/>
  <c r="N19" i="1"/>
  <c r="P19" i="1"/>
  <c r="R19" i="1"/>
  <c r="N21" i="1"/>
  <c r="P21" i="1"/>
  <c r="R21" i="1"/>
  <c r="N23" i="1"/>
  <c r="P23" i="1"/>
  <c r="R23" i="1"/>
  <c r="N25" i="1"/>
  <c r="P25" i="1"/>
  <c r="R25" i="1"/>
  <c r="N27" i="1"/>
  <c r="P27" i="1"/>
  <c r="R27" i="1"/>
  <c r="N29" i="1"/>
  <c r="P29" i="1"/>
  <c r="R29" i="1"/>
  <c r="N31" i="1"/>
  <c r="P31" i="1"/>
  <c r="R31" i="1"/>
  <c r="N33" i="1"/>
  <c r="P33" i="1"/>
  <c r="R33" i="1"/>
  <c r="N35" i="1"/>
  <c r="P35" i="1"/>
  <c r="R35" i="1"/>
  <c r="N37" i="1"/>
  <c r="P37" i="1"/>
  <c r="R37" i="1"/>
  <c r="C39" i="1"/>
  <c r="B2" i="4" s="1"/>
  <c r="D39" i="1"/>
  <c r="B3" i="2" s="1"/>
  <c r="E39" i="1"/>
  <c r="B4" i="4" s="1"/>
  <c r="F39" i="1"/>
  <c r="B5" i="2" s="1"/>
  <c r="G39" i="1"/>
  <c r="B6" i="4" s="1"/>
  <c r="H39" i="1"/>
  <c r="B7" i="2"/>
  <c r="I39" i="1"/>
  <c r="B8" i="2" s="1"/>
  <c r="J39" i="1"/>
  <c r="C9" i="4" s="1"/>
  <c r="K39" i="1"/>
  <c r="B10" i="2" s="1"/>
  <c r="B10" i="4"/>
  <c r="L39" i="1"/>
  <c r="B11" i="2" s="1"/>
  <c r="M39" i="1"/>
  <c r="B12" i="4" s="1"/>
  <c r="B13" i="4" s="1"/>
  <c r="O39" i="1"/>
  <c r="B13" i="2" s="1"/>
  <c r="Q39" i="1"/>
  <c r="S39" i="1"/>
  <c r="T39" i="1"/>
  <c r="T40" i="1" s="1"/>
  <c r="U39" i="1"/>
  <c r="U40" i="1" s="1"/>
  <c r="C15" i="2"/>
  <c r="D15" i="2"/>
  <c r="C16" i="2"/>
  <c r="D16" i="2"/>
  <c r="O7" i="3"/>
  <c r="Q7" i="3"/>
  <c r="R7" i="3"/>
  <c r="O8" i="3"/>
  <c r="Q8" i="3"/>
  <c r="R8" i="3"/>
  <c r="O9" i="3"/>
  <c r="Q9" i="3"/>
  <c r="R9" i="3"/>
  <c r="O10" i="3"/>
  <c r="Q10" i="3"/>
  <c r="R10" i="3"/>
  <c r="O11" i="3"/>
  <c r="Q11" i="3"/>
  <c r="R11" i="3"/>
  <c r="O12" i="3"/>
  <c r="Q12" i="3"/>
  <c r="R12" i="3"/>
  <c r="O13" i="3"/>
  <c r="Q13" i="3"/>
  <c r="R13" i="3"/>
  <c r="O14" i="3"/>
  <c r="Q14" i="3"/>
  <c r="R14" i="3"/>
  <c r="O15" i="3"/>
  <c r="Q15" i="3"/>
  <c r="R15" i="3"/>
  <c r="O16" i="3"/>
  <c r="Q16" i="3"/>
  <c r="R16" i="3"/>
  <c r="O17" i="3"/>
  <c r="Q17" i="3"/>
  <c r="R17" i="3"/>
  <c r="O18" i="3"/>
  <c r="Q18" i="3"/>
  <c r="R18" i="3"/>
  <c r="F23" i="5"/>
  <c r="F26" i="5"/>
  <c r="H20" i="5"/>
  <c r="F28" i="5"/>
  <c r="C7" i="4"/>
  <c r="C13" i="4" l="1"/>
  <c r="C14" i="4" s="1"/>
  <c r="AA40" i="1"/>
  <c r="B12" i="2"/>
  <c r="D13" i="2" s="1"/>
  <c r="AC40" i="1"/>
  <c r="W40" i="1"/>
  <c r="AF40" i="1"/>
  <c r="B6" i="2"/>
  <c r="D7" i="2" s="1"/>
  <c r="AD40" i="1"/>
  <c r="B2" i="2"/>
  <c r="Z40" i="1"/>
  <c r="Q40" i="1"/>
  <c r="Y40" i="1"/>
  <c r="R39" i="1"/>
  <c r="P39" i="1"/>
  <c r="AB40" i="1"/>
  <c r="Y44" i="1"/>
  <c r="V40" i="1"/>
  <c r="S40" i="1"/>
  <c r="X40" i="1"/>
  <c r="N39" i="1"/>
  <c r="B5" i="4"/>
  <c r="B11" i="4"/>
  <c r="AE40" i="1"/>
  <c r="C11" i="2"/>
  <c r="C9" i="2"/>
  <c r="C8" i="4"/>
  <c r="C7" i="2"/>
  <c r="D14" i="2"/>
  <c r="C14" i="2"/>
  <c r="D6" i="2"/>
  <c r="C6" i="2"/>
  <c r="C4" i="2"/>
  <c r="C12" i="2"/>
  <c r="D12" i="2"/>
  <c r="B3" i="4"/>
  <c r="C13" i="2"/>
  <c r="C5" i="4"/>
  <c r="C6" i="4" s="1"/>
  <c r="B8" i="4"/>
  <c r="B9" i="4" s="1"/>
  <c r="B4" i="2"/>
  <c r="D4" i="2" s="1"/>
  <c r="C3" i="4"/>
  <c r="C11" i="4"/>
  <c r="C12" i="4" s="1"/>
  <c r="B9" i="2"/>
  <c r="D8" i="2" s="1"/>
  <c r="D11" i="2"/>
  <c r="C10" i="4" l="1"/>
  <c r="C8" i="2"/>
  <c r="C4" i="4"/>
  <c r="C5" i="2"/>
  <c r="D5" i="2"/>
  <c r="C3" i="2"/>
  <c r="B7" i="4"/>
  <c r="D3" i="2"/>
  <c r="D10" i="2"/>
  <c r="C10" i="2"/>
  <c r="D9" i="2"/>
</calcChain>
</file>

<file path=xl/sharedStrings.xml><?xml version="1.0" encoding="utf-8"?>
<sst xmlns="http://schemas.openxmlformats.org/spreadsheetml/2006/main" count="354" uniqueCount="123">
  <si>
    <t xml:space="preserve">MONTH </t>
  </si>
  <si>
    <t>EARNED</t>
  </si>
  <si>
    <t xml:space="preserve">NOVEMBER </t>
  </si>
  <si>
    <t xml:space="preserve">DECEMBER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</si>
  <si>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</si>
  <si>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</si>
  <si>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</si>
  <si>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</si>
  <si>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</si>
  <si>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</si>
  <si>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</si>
  <si>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</si>
  <si>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</si>
  <si>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</si>
  <si>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MONTH</t>
  </si>
  <si>
    <t>RECEIVED</t>
  </si>
  <si>
    <t>NOVEMBER</t>
  </si>
  <si>
    <t>DECEMBER</t>
  </si>
  <si>
    <t>YEAR</t>
  </si>
  <si>
    <t>1993</t>
  </si>
  <si>
    <t>=</t>
  </si>
  <si>
    <t xml:space="preserve">                            PERMISSIVE SALES TAX</t>
  </si>
  <si>
    <t>1994</t>
  </si>
  <si>
    <t>1995</t>
  </si>
  <si>
    <t>1996</t>
  </si>
  <si>
    <t>1997</t>
  </si>
  <si>
    <t>1998</t>
  </si>
  <si>
    <t>1999</t>
  </si>
  <si>
    <t>2000</t>
  </si>
  <si>
    <t>DIFFERENCE</t>
  </si>
  <si>
    <t>BETWEEN</t>
  </si>
  <si>
    <t>2002 &amp; 2003</t>
  </si>
  <si>
    <t>2003 &amp; 2004</t>
  </si>
  <si>
    <t>==============</t>
  </si>
  <si>
    <t>2004 &amp; 2005</t>
  </si>
  <si>
    <t>Sales Tax</t>
  </si>
  <si>
    <t>2001</t>
  </si>
  <si>
    <t>2002</t>
  </si>
  <si>
    <t>2003</t>
  </si>
  <si>
    <t>2004</t>
  </si>
  <si>
    <t>2005</t>
  </si>
  <si>
    <t>2Yr Median</t>
  </si>
  <si>
    <t>3Yr Average</t>
  </si>
  <si>
    <t>2006</t>
  </si>
  <si>
    <t>PERMISSIVE SALES TAX</t>
  </si>
  <si>
    <t>2007</t>
  </si>
  <si>
    <t>Odd Years</t>
  </si>
  <si>
    <t>Even Years</t>
  </si>
  <si>
    <t>2008</t>
  </si>
  <si>
    <t>2009</t>
  </si>
  <si>
    <t>2010</t>
  </si>
  <si>
    <t>Prior</t>
  </si>
  <si>
    <t>Current</t>
  </si>
  <si>
    <t xml:space="preserve">PERCENT </t>
  </si>
  <si>
    <t>CHANGED</t>
  </si>
  <si>
    <t>LOCAL SALES TAX COLLECTED</t>
  </si>
  <si>
    <t>Comparison of current to history</t>
  </si>
  <si>
    <t>2016(Est)</t>
  </si>
  <si>
    <t xml:space="preserve">Budget est - 2017 sales tax reduction for Medicare/Medicaid elimination </t>
  </si>
  <si>
    <t>Est 2016 using 2% increase</t>
  </si>
  <si>
    <t>Last four months receipts as % of total</t>
  </si>
  <si>
    <t xml:space="preserve">Reduction of last four months for elim of </t>
  </si>
  <si>
    <t xml:space="preserve">    Medicare &amp; Medicaid</t>
  </si>
  <si>
    <t>Sales tax receipts</t>
  </si>
  <si>
    <t>Est at 2% incr</t>
  </si>
  <si>
    <t>Actual</t>
  </si>
  <si>
    <t xml:space="preserve">LOCAL SALES TAX ESTMATE </t>
  </si>
  <si>
    <t>Est at 1% incr</t>
  </si>
  <si>
    <t>Y-T-D Difference 2018</t>
  </si>
  <si>
    <t>Y-T-D Difference 2019</t>
  </si>
  <si>
    <t>Y-T-D Difference 2017</t>
  </si>
  <si>
    <t>(-Over) under</t>
  </si>
  <si>
    <t>% Change over previous</t>
  </si>
  <si>
    <t>Regular Sales</t>
  </si>
  <si>
    <t>Direct Pay</t>
  </si>
  <si>
    <t>Sellers Use</t>
  </si>
  <si>
    <t>Consumers Use</t>
  </si>
  <si>
    <t>Motor Vehicle</t>
  </si>
  <si>
    <t>Watercraft and Outboard Motors</t>
  </si>
  <si>
    <t>Liquor Control</t>
  </si>
  <si>
    <t>Voluntary Payments</t>
  </si>
  <si>
    <t>Assessment Payments</t>
  </si>
  <si>
    <t>Audit Payments</t>
  </si>
  <si>
    <t>Sales Tax on Motor Fuel</t>
  </si>
  <si>
    <t>Certified Assessment Payments</t>
  </si>
  <si>
    <t>Statewide Master</t>
  </si>
  <si>
    <t>Streamline Sales-Intrastate</t>
  </si>
  <si>
    <t>Streamline Sales-Interstate</t>
  </si>
  <si>
    <t>Streamline Use</t>
  </si>
  <si>
    <t>Use Tax from Ohio IT 1040</t>
  </si>
  <si>
    <t>Non-Resident Motor Vehicle</t>
  </si>
  <si>
    <t>Non-Resident Watercraft</t>
  </si>
  <si>
    <t>Transient Sales</t>
  </si>
  <si>
    <t>Amnesty 2012</t>
  </si>
  <si>
    <t>Use Tax on Cigarettes</t>
  </si>
  <si>
    <t>Amnesty 2018</t>
  </si>
  <si>
    <t>$0.00</t>
  </si>
  <si>
    <t>Total</t>
  </si>
  <si>
    <t xml:space="preserve">Year </t>
  </si>
  <si>
    <t>Y-T-Difference 2020</t>
  </si>
  <si>
    <t>Y-T-D Difference 2021</t>
  </si>
  <si>
    <t>Y-T-D Difference 2022</t>
  </si>
  <si>
    <t>Y-T-D Difference 2023</t>
  </si>
  <si>
    <t>Year</t>
  </si>
  <si>
    <t>2023 &amp; 2024</t>
  </si>
  <si>
    <t>Y-T-D Difference 2024</t>
  </si>
  <si>
    <t>2024 Appropriations Difference</t>
  </si>
  <si>
    <r>
      <rPr>
        <b/>
        <sz val="8"/>
        <color theme="1"/>
        <rFont val="Andale WT"/>
        <family val="2"/>
      </rPr>
      <t xml:space="preserve">                                               </t>
    </r>
    <r>
      <rPr>
        <b/>
        <sz val="8"/>
        <color theme="1"/>
        <rFont val="Andale WT"/>
        <family val="2"/>
      </rPr>
      <t xml:space="preserve">Accounting Period: </t>
    </r>
    <r>
      <rPr>
        <b/>
        <sz val="8"/>
        <color theme="1"/>
        <rFont val="Andale WT"/>
        <family val="2"/>
      </rPr>
      <t>December</t>
    </r>
    <r>
      <rPr>
        <b/>
        <sz val="8"/>
        <color theme="1"/>
        <rFont val="Andale WT"/>
        <family val="2"/>
      </rPr>
      <t xml:space="preserve">, </t>
    </r>
    <r>
      <rPr>
        <b/>
        <sz val="8"/>
        <color theme="1"/>
        <rFont val="Andale WT"/>
        <family val="2"/>
      </rPr>
      <t>2023</t>
    </r>
    <r>
      <rPr>
        <b/>
        <sz val="8"/>
        <color theme="1"/>
        <rFont val="Andale WT"/>
        <family val="2"/>
      </rPr>
      <t xml:space="preserve">                                                             </t>
    </r>
  </si>
  <si>
    <t>The Tax Commissioner being fully advised and in accordance with the Ohio Revised Code, determines the allocation to be as follows:</t>
  </si>
  <si>
    <t>Current Period Receipts</t>
  </si>
  <si>
    <r>
      <rPr>
        <sz val="8"/>
        <color theme="1"/>
        <rFont val="Andale WT"/>
        <family val="2"/>
      </rPr>
      <t>October,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</si>
  <si>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r>
      <rPr>
        <sz val="8"/>
        <color theme="1"/>
        <rFont val="Andale WT"/>
        <family val="2"/>
      </rPr>
      <t>September,</t>
    </r>
    <r>
      <rPr>
        <sz val="8"/>
        <color theme="1"/>
        <rFont val="Andale WT"/>
        <family val="2"/>
      </rPr>
      <t>2023</t>
    </r>
    <r>
      <rPr>
        <sz val="8"/>
        <color theme="1"/>
        <rFont val="Andale WT"/>
        <family val="2"/>
      </rPr>
      <t>-Receipts</t>
    </r>
  </si>
  <si>
    <t>Prior  Receipts</t>
  </si>
  <si>
    <t>Total Receipts  by Period</t>
  </si>
  <si>
    <t xml:space="preserve">  </t>
  </si>
  <si>
    <t>Total Receipts</t>
  </si>
  <si>
    <t>Adjustments</t>
  </si>
  <si>
    <t>Less Refund</t>
  </si>
  <si>
    <t xml:space="preserve">Aggregate Tax Receipts </t>
  </si>
  <si>
    <r>
      <rPr>
        <b/>
        <sz val="8"/>
        <color theme="1"/>
        <rFont val="Andale WT"/>
        <family val="2"/>
      </rPr>
      <t xml:space="preserve">Less </t>
    </r>
    <r>
      <rPr>
        <b/>
        <sz val="8"/>
        <color theme="1"/>
        <rFont val="Andale WT"/>
        <family val="2"/>
      </rPr>
      <t>Administriative Fee</t>
    </r>
  </si>
  <si>
    <t>Total Tax Allocation</t>
  </si>
  <si>
    <t>2024 Appropriation</t>
  </si>
  <si>
    <t>2024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</si>
</sst>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$-409]#,##0.00"/>
    <numFmt numFmtId="165" formatCode="&quot;$&quot;#,##0.00"/>
    <numFmt numFmtId="166" formatCode="0.000000%"/>
    <numFmt numFmtId="167" formatCode="[$$-409]#,##0.00;\([$$-409]#,##0.00\);\$\0\.\0\0"/>
  </numFmts>
  <fonts count="15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0"/>
      <color theme="1"/>
      <name val="Tahoma"/>
      <family val="2"/>
    </font>
    <font>
      <sz val="12"/>
      <name val="Arial"/>
      <family val="2"/>
    </font>
    <font>
      <sz val="8"/>
      <color theme="1"/>
      <name val="Andale WT"/>
      <family val="2"/>
    </font>
    <font>
      <b/>
      <sz val="8"/>
      <color theme="1"/>
      <name val="Andale W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D2E2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0" fontId="11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224">
    <xf numFmtId="0" fontId="0" fillId="0" borderId="0" xfId="0"/>
    <xf numFmtId="0" fontId="1" fillId="0" borderId="0" xfId="0" applyNumberFormat="1" applyFont="1" applyAlignment="1"/>
    <xf numFmtId="164" fontId="2" fillId="0" borderId="0" xfId="0" applyNumberFormat="1" applyFont="1" applyAlignment="1"/>
    <xf numFmtId="0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fill"/>
    </xf>
    <xf numFmtId="164" fontId="2" fillId="0" borderId="1" xfId="0" applyNumberFormat="1" applyFont="1" applyBorder="1" applyAlignment="1"/>
    <xf numFmtId="0" fontId="5" fillId="0" borderId="1" xfId="0" applyNumberFormat="1" applyFont="1" applyBorder="1" applyAlignment="1" applyProtection="1"/>
    <xf numFmtId="0" fontId="5" fillId="0" borderId="0" xfId="0" applyNumberFormat="1" applyFont="1" applyAlignment="1" applyProtection="1">
      <alignment horizontal="center"/>
    </xf>
    <xf numFmtId="0" fontId="2" fillId="0" borderId="1" xfId="0" applyNumberFormat="1" applyFont="1" applyBorder="1" applyAlignment="1"/>
    <xf numFmtId="164" fontId="2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/>
    <xf numFmtId="0" fontId="1" fillId="0" borderId="0" xfId="0" applyNumberFormat="1" applyFont="1" applyBorder="1" applyAlignment="1"/>
    <xf numFmtId="164" fontId="2" fillId="2" borderId="0" xfId="0" applyNumberFormat="1" applyFont="1" applyFill="1" applyBorder="1" applyAlignment="1"/>
    <xf numFmtId="164" fontId="6" fillId="2" borderId="0" xfId="0" applyNumberFormat="1" applyFont="1" applyFill="1" applyBorder="1" applyAlignment="1"/>
    <xf numFmtId="164" fontId="2" fillId="0" borderId="0" xfId="0" applyNumberFormat="1" applyFont="1" applyBorder="1" applyAlignment="1"/>
    <xf numFmtId="164" fontId="1" fillId="0" borderId="0" xfId="0" applyNumberFormat="1" applyFont="1" applyBorder="1"/>
    <xf numFmtId="164" fontId="2" fillId="2" borderId="2" xfId="0" applyNumberFormat="1" applyFont="1" applyFill="1" applyBorder="1" applyAlignment="1"/>
    <xf numFmtId="164" fontId="6" fillId="2" borderId="2" xfId="0" applyNumberFormat="1" applyFont="1" applyFill="1" applyBorder="1" applyAlignment="1"/>
    <xf numFmtId="0" fontId="1" fillId="0" borderId="2" xfId="0" applyNumberFormat="1" applyFont="1" applyBorder="1" applyAlignment="1"/>
    <xf numFmtId="164" fontId="2" fillId="0" borderId="2" xfId="0" applyNumberFormat="1" applyFont="1" applyBorder="1" applyAlignment="1"/>
    <xf numFmtId="164" fontId="1" fillId="0" borderId="2" xfId="0" applyNumberFormat="1" applyFont="1" applyBorder="1"/>
    <xf numFmtId="0" fontId="5" fillId="0" borderId="3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/>
    <xf numFmtId="164" fontId="2" fillId="2" borderId="5" xfId="0" applyNumberFormat="1" applyFont="1" applyFill="1" applyBorder="1" applyAlignment="1"/>
    <xf numFmtId="164" fontId="2" fillId="0" borderId="4" xfId="0" applyNumberFormat="1" applyFont="1" applyBorder="1" applyAlignment="1"/>
    <xf numFmtId="164" fontId="2" fillId="0" borderId="5" xfId="0" applyNumberFormat="1" applyFont="1" applyBorder="1" applyAlignment="1"/>
    <xf numFmtId="164" fontId="2" fillId="2" borderId="4" xfId="0" applyNumberFormat="1" applyFont="1" applyFill="1" applyBorder="1" applyAlignment="1"/>
    <xf numFmtId="164" fontId="5" fillId="0" borderId="4" xfId="0" applyNumberFormat="1" applyFont="1" applyBorder="1" applyAlignment="1">
      <alignment horizontal="fill"/>
    </xf>
    <xf numFmtId="164" fontId="2" fillId="0" borderId="3" xfId="0" applyNumberFormat="1" applyFont="1" applyBorder="1" applyAlignment="1"/>
    <xf numFmtId="0" fontId="1" fillId="0" borderId="4" xfId="0" applyNumberFormat="1" applyFont="1" applyBorder="1" applyAlignment="1"/>
    <xf numFmtId="0" fontId="1" fillId="0" borderId="4" xfId="0" applyNumberFormat="1" applyFont="1" applyBorder="1"/>
    <xf numFmtId="0" fontId="4" fillId="0" borderId="4" xfId="0" applyNumberFormat="1" applyFont="1" applyBorder="1" applyAlignment="1"/>
    <xf numFmtId="164" fontId="5" fillId="0" borderId="3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6" fillId="0" borderId="3" xfId="0" applyNumberFormat="1" applyFont="1" applyBorder="1" applyAlignment="1"/>
    <xf numFmtId="164" fontId="6" fillId="2" borderId="5" xfId="0" applyNumberFormat="1" applyFont="1" applyFill="1" applyBorder="1" applyAlignment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6" fillId="2" borderId="4" xfId="0" applyNumberFormat="1" applyFont="1" applyFill="1" applyBorder="1" applyAlignment="1"/>
    <xf numFmtId="0" fontId="6" fillId="0" borderId="3" xfId="0" applyNumberFormat="1" applyFont="1" applyBorder="1" applyAlignment="1"/>
    <xf numFmtId="0" fontId="1" fillId="0" borderId="3" xfId="0" applyNumberFormat="1" applyFont="1" applyBorder="1"/>
    <xf numFmtId="164" fontId="1" fillId="0" borderId="4" xfId="0" applyNumberFormat="1" applyFont="1" applyBorder="1" applyAlignment="1"/>
    <xf numFmtId="165" fontId="1" fillId="0" borderId="4" xfId="0" applyNumberFormat="1" applyFont="1" applyBorder="1" applyAlignment="1"/>
    <xf numFmtId="0" fontId="5" fillId="0" borderId="6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/>
    <xf numFmtId="165" fontId="1" fillId="0" borderId="2" xfId="0" applyNumberFormat="1" applyFont="1" applyBorder="1" applyAlignment="1"/>
    <xf numFmtId="165" fontId="1" fillId="0" borderId="0" xfId="0" applyNumberFormat="1" applyFont="1" applyBorder="1" applyAlignment="1"/>
    <xf numFmtId="0" fontId="2" fillId="0" borderId="4" xfId="0" applyNumberFormat="1" applyFont="1" applyBorder="1" applyAlignment="1" applyProtection="1"/>
    <xf numFmtId="0" fontId="5" fillId="0" borderId="3" xfId="0" applyNumberFormat="1" applyFont="1" applyBorder="1" applyAlignment="1" applyProtection="1"/>
    <xf numFmtId="0" fontId="2" fillId="0" borderId="3" xfId="0" applyNumberFormat="1" applyFont="1" applyBorder="1" applyAlignment="1" applyProtection="1"/>
    <xf numFmtId="0" fontId="2" fillId="0" borderId="6" xfId="0" applyNumberFormat="1" applyFont="1" applyBorder="1" applyAlignment="1" applyProtection="1"/>
    <xf numFmtId="0" fontId="3" fillId="0" borderId="8" xfId="0" applyNumberFormat="1" applyFont="1" applyBorder="1" applyAlignment="1"/>
    <xf numFmtId="0" fontId="1" fillId="0" borderId="9" xfId="0" applyNumberFormat="1" applyFont="1" applyBorder="1"/>
    <xf numFmtId="0" fontId="1" fillId="0" borderId="8" xfId="0" applyNumberFormat="1" applyFont="1" applyBorder="1"/>
    <xf numFmtId="0" fontId="1" fillId="0" borderId="8" xfId="0" applyNumberFormat="1" applyFont="1" applyBorder="1" applyAlignment="1"/>
    <xf numFmtId="165" fontId="1" fillId="0" borderId="10" xfId="0" applyNumberFormat="1" applyFont="1" applyBorder="1" applyAlignment="1"/>
    <xf numFmtId="165" fontId="1" fillId="0" borderId="11" xfId="0" applyNumberFormat="1" applyFont="1" applyBorder="1" applyAlignment="1"/>
    <xf numFmtId="0" fontId="8" fillId="0" borderId="4" xfId="0" quotePrefix="1" applyNumberFormat="1" applyFont="1" applyBorder="1" applyAlignment="1"/>
    <xf numFmtId="0" fontId="5" fillId="0" borderId="3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1" fillId="0" borderId="3" xfId="0" applyNumberFormat="1" applyFont="1" applyBorder="1" applyAlignment="1"/>
    <xf numFmtId="165" fontId="1" fillId="0" borderId="5" xfId="0" applyNumberFormat="1" applyFont="1" applyBorder="1" applyAlignment="1"/>
    <xf numFmtId="0" fontId="5" fillId="0" borderId="4" xfId="0" applyNumberFormat="1" applyFont="1" applyBorder="1" applyAlignment="1" applyProtection="1"/>
    <xf numFmtId="0" fontId="1" fillId="0" borderId="12" xfId="0" applyNumberFormat="1" applyFont="1" applyBorder="1" applyAlignment="1"/>
    <xf numFmtId="0" fontId="1" fillId="0" borderId="13" xfId="0" applyNumberFormat="1" applyFont="1" applyBorder="1" applyAlignment="1"/>
    <xf numFmtId="0" fontId="9" fillId="0" borderId="14" xfId="0" applyNumberFormat="1" applyFont="1" applyFill="1" applyBorder="1" applyAlignment="1">
      <alignment horizontal="center" wrapText="1"/>
    </xf>
    <xf numFmtId="10" fontId="1" fillId="0" borderId="0" xfId="0" applyNumberFormat="1" applyFont="1" applyBorder="1" applyAlignment="1">
      <alignment horizontal="center" vertical="center"/>
    </xf>
    <xf numFmtId="0" fontId="0" fillId="0" borderId="0" xfId="0" quotePrefix="1"/>
    <xf numFmtId="0" fontId="1" fillId="0" borderId="4" xfId="0" applyNumberFormat="1" applyFont="1" applyBorder="1" applyAlignment="1" applyProtection="1"/>
    <xf numFmtId="0" fontId="1" fillId="0" borderId="0" xfId="0" applyNumberFormat="1" applyFont="1" applyAlignment="1" applyProtection="1"/>
    <xf numFmtId="164" fontId="1" fillId="0" borderId="0" xfId="0" applyNumberFormat="1" applyFont="1" applyAlignment="1"/>
    <xf numFmtId="0" fontId="1" fillId="0" borderId="9" xfId="0" applyNumberFormat="1" applyFont="1" applyBorder="1" applyAlignment="1" applyProtection="1"/>
    <xf numFmtId="0" fontId="1" fillId="0" borderId="8" xfId="0" applyNumberFormat="1" applyFont="1" applyBorder="1" applyAlignment="1" applyProtection="1"/>
    <xf numFmtId="0" fontId="1" fillId="0" borderId="9" xfId="0" applyNumberFormat="1" applyFont="1" applyBorder="1" applyAlignment="1"/>
    <xf numFmtId="164" fontId="1" fillId="0" borderId="8" xfId="0" applyNumberFormat="1" applyFont="1" applyBorder="1" applyAlignment="1"/>
    <xf numFmtId="164" fontId="1" fillId="0" borderId="9" xfId="0" applyNumberFormat="1" applyFont="1" applyBorder="1" applyAlignment="1"/>
    <xf numFmtId="0" fontId="1" fillId="2" borderId="5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164" fontId="1" fillId="2" borderId="5" xfId="0" applyNumberFormat="1" applyFont="1" applyFill="1" applyBorder="1" applyAlignment="1"/>
    <xf numFmtId="164" fontId="1" fillId="2" borderId="2" xfId="0" applyNumberFormat="1" applyFont="1" applyFill="1" applyBorder="1" applyAlignment="1"/>
    <xf numFmtId="164" fontId="1" fillId="0" borderId="5" xfId="0" applyNumberFormat="1" applyFont="1" applyBorder="1" applyAlignment="1"/>
    <xf numFmtId="0" fontId="1" fillId="0" borderId="5" xfId="0" applyNumberFormat="1" applyFont="1" applyBorder="1" applyAlignment="1" applyProtection="1"/>
    <xf numFmtId="0" fontId="1" fillId="0" borderId="2" xfId="0" applyNumberFormat="1" applyFont="1" applyBorder="1" applyAlignment="1" applyProtection="1"/>
    <xf numFmtId="164" fontId="1" fillId="0" borderId="2" xfId="0" applyNumberFormat="1" applyFont="1" applyBorder="1" applyAlignment="1"/>
    <xf numFmtId="0" fontId="2" fillId="2" borderId="5" xfId="0" applyNumberFormat="1" applyFont="1" applyFill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/>
    </xf>
    <xf numFmtId="0" fontId="2" fillId="2" borderId="4" xfId="0" applyNumberFormat="1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>
      <alignment horizontal="center"/>
    </xf>
    <xf numFmtId="0" fontId="5" fillId="0" borderId="4" xfId="0" applyNumberFormat="1" applyFont="1" applyBorder="1" applyAlignment="1" applyProtection="1">
      <alignment horizontal="center"/>
    </xf>
    <xf numFmtId="165" fontId="1" fillId="0" borderId="15" xfId="0" applyNumberFormat="1" applyFont="1" applyBorder="1" applyAlignment="1">
      <alignment horizontal="right" vertical="center"/>
    </xf>
    <xf numFmtId="0" fontId="8" fillId="0" borderId="0" xfId="0" applyFont="1"/>
    <xf numFmtId="0" fontId="9" fillId="0" borderId="0" xfId="0" applyNumberFormat="1" applyFont="1" applyFill="1" applyBorder="1" applyAlignment="1">
      <alignment horizontal="center" wrapText="1"/>
    </xf>
    <xf numFmtId="164" fontId="5" fillId="0" borderId="9" xfId="0" applyNumberFormat="1" applyFont="1" applyBorder="1" applyAlignment="1">
      <alignment horizontal="fill"/>
    </xf>
    <xf numFmtId="164" fontId="5" fillId="0" borderId="0" xfId="0" applyNumberFormat="1" applyFont="1" applyBorder="1" applyAlignment="1">
      <alignment horizontal="fill"/>
    </xf>
    <xf numFmtId="165" fontId="1" fillId="0" borderId="0" xfId="0" applyNumberFormat="1" applyFont="1" applyAlignment="1"/>
    <xf numFmtId="165" fontId="1" fillId="0" borderId="16" xfId="0" applyNumberFormat="1" applyFont="1" applyBorder="1" applyAlignment="1"/>
    <xf numFmtId="0" fontId="1" fillId="0" borderId="0" xfId="0" applyNumberFormat="1" applyFont="1" applyBorder="1"/>
    <xf numFmtId="165" fontId="1" fillId="0" borderId="11" xfId="0" applyNumberFormat="1" applyFont="1" applyBorder="1" applyAlignment="1">
      <alignment horizontal="right" vertical="center"/>
    </xf>
    <xf numFmtId="0" fontId="1" fillId="0" borderId="15" xfId="0" applyNumberFormat="1" applyFont="1" applyBorder="1" applyAlignment="1"/>
    <xf numFmtId="10" fontId="1" fillId="0" borderId="0" xfId="0" applyNumberFormat="1" applyFont="1" applyAlignment="1"/>
    <xf numFmtId="165" fontId="1" fillId="0" borderId="15" xfId="0" applyNumberFormat="1" applyFont="1" applyBorder="1" applyAlignment="1"/>
    <xf numFmtId="10" fontId="1" fillId="0" borderId="15" xfId="0" applyNumberFormat="1" applyFont="1" applyBorder="1" applyAlignment="1"/>
    <xf numFmtId="0" fontId="1" fillId="0" borderId="17" xfId="0" applyNumberFormat="1" applyFont="1" applyBorder="1" applyAlignment="1"/>
    <xf numFmtId="165" fontId="1" fillId="0" borderId="17" xfId="0" applyNumberFormat="1" applyFont="1" applyBorder="1" applyAlignment="1"/>
    <xf numFmtId="0" fontId="1" fillId="0" borderId="18" xfId="0" applyNumberFormat="1" applyFont="1" applyBorder="1" applyAlignment="1"/>
    <xf numFmtId="164" fontId="2" fillId="0" borderId="19" xfId="0" applyNumberFormat="1" applyFont="1" applyBorder="1" applyAlignment="1"/>
    <xf numFmtId="165" fontId="1" fillId="0" borderId="20" xfId="0" applyNumberFormat="1" applyFont="1" applyBorder="1" applyAlignment="1"/>
    <xf numFmtId="0" fontId="1" fillId="0" borderId="4" xfId="0" applyNumberFormat="1" applyFont="1" applyBorder="1" applyAlignment="1" applyProtection="1">
      <alignment horizontal="center"/>
    </xf>
    <xf numFmtId="0" fontId="1" fillId="0" borderId="6" xfId="0" applyNumberFormat="1" applyFont="1" applyBorder="1" applyAlignment="1" applyProtection="1"/>
    <xf numFmtId="0" fontId="2" fillId="0" borderId="0" xfId="0" applyNumberFormat="1" applyFont="1" applyBorder="1" applyAlignment="1"/>
    <xf numFmtId="0" fontId="8" fillId="0" borderId="0" xfId="0" applyNumberFormat="1" applyFont="1" applyBorder="1" applyAlignment="1"/>
    <xf numFmtId="0" fontId="7" fillId="0" borderId="0" xfId="0" applyNumberFormat="1" applyFont="1" applyBorder="1" applyAlignment="1"/>
    <xf numFmtId="164" fontId="1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/>
    <xf numFmtId="0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 applyProtection="1"/>
    <xf numFmtId="0" fontId="2" fillId="0" borderId="16" xfId="0" applyNumberFormat="1" applyFont="1" applyBorder="1" applyAlignment="1" applyProtection="1"/>
    <xf numFmtId="0" fontId="2" fillId="0" borderId="16" xfId="0" applyNumberFormat="1" applyFont="1" applyBorder="1" applyAlignment="1"/>
    <xf numFmtId="164" fontId="2" fillId="0" borderId="16" xfId="0" applyNumberFormat="1" applyFont="1" applyBorder="1" applyAlignment="1"/>
    <xf numFmtId="0" fontId="1" fillId="0" borderId="16" xfId="0" applyNumberFormat="1" applyFont="1" applyBorder="1" applyAlignment="1"/>
    <xf numFmtId="0" fontId="3" fillId="0" borderId="0" xfId="0" applyNumberFormat="1" applyFont="1" applyBorder="1" applyAlignment="1"/>
    <xf numFmtId="0" fontId="10" fillId="0" borderId="0" xfId="0" applyNumberFormat="1" applyFont="1" applyBorder="1" applyAlignment="1"/>
    <xf numFmtId="0" fontId="1" fillId="0" borderId="16" xfId="0" applyNumberFormat="1" applyFont="1" applyBorder="1"/>
    <xf numFmtId="0" fontId="5" fillId="0" borderId="0" xfId="0" applyNumberFormat="1" applyFont="1" applyBorder="1" applyAlignment="1" applyProtection="1"/>
    <xf numFmtId="164" fontId="5" fillId="0" borderId="12" xfId="0" applyNumberFormat="1" applyFont="1" applyBorder="1" applyAlignment="1">
      <alignment horizontal="fill"/>
    </xf>
    <xf numFmtId="0" fontId="8" fillId="0" borderId="0" xfId="0" quotePrefix="1" applyNumberFormat="1" applyFont="1" applyBorder="1" applyAlignment="1"/>
    <xf numFmtId="0" fontId="1" fillId="0" borderId="21" xfId="0" applyNumberFormat="1" applyFont="1" applyBorder="1" applyAlignment="1"/>
    <xf numFmtId="0" fontId="1" fillId="0" borderId="0" xfId="0" applyNumberFormat="1" applyFont="1" applyBorder="1" applyAlignment="1" applyProtection="1">
      <alignment horizontal="left"/>
    </xf>
    <xf numFmtId="0" fontId="1" fillId="0" borderId="0" xfId="0" applyFont="1"/>
    <xf numFmtId="4" fontId="0" fillId="0" borderId="0" xfId="0" applyNumberFormat="1"/>
    <xf numFmtId="0" fontId="0" fillId="0" borderId="0" xfId="0" applyBorder="1"/>
    <xf numFmtId="10" fontId="0" fillId="0" borderId="0" xfId="0" applyNumberFormat="1"/>
    <xf numFmtId="0" fontId="5" fillId="0" borderId="0" xfId="0" applyFont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66" fontId="1" fillId="0" borderId="2" xfId="0" applyNumberFormat="1" applyFont="1" applyBorder="1" applyAlignment="1"/>
    <xf numFmtId="10" fontId="1" fillId="0" borderId="2" xfId="0" applyNumberFormat="1" applyFont="1" applyBorder="1" applyAlignment="1"/>
    <xf numFmtId="0" fontId="1" fillId="0" borderId="0" xfId="0" applyNumberFormat="1" applyFont="1" applyBorder="1" applyAlignment="1" applyProtection="1"/>
    <xf numFmtId="0" fontId="1" fillId="0" borderId="7" xfId="0" applyNumberFormat="1" applyFont="1" applyBorder="1" applyAlignment="1"/>
    <xf numFmtId="43" fontId="1" fillId="0" borderId="0" xfId="0" applyNumberFormat="1" applyFont="1" applyBorder="1" applyAlignment="1"/>
    <xf numFmtId="0" fontId="5" fillId="0" borderId="0" xfId="0" applyNumberFormat="1" applyFont="1" applyAlignment="1">
      <alignment wrapText="1"/>
    </xf>
    <xf numFmtId="10" fontId="5" fillId="0" borderId="0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 applyProtection="1">
      <alignment horizontal="center"/>
    </xf>
    <xf numFmtId="0" fontId="2" fillId="0" borderId="24" xfId="0" applyNumberFormat="1" applyFont="1" applyBorder="1" applyAlignment="1" applyProtection="1">
      <alignment horizontal="center"/>
    </xf>
    <xf numFmtId="0" fontId="1" fillId="2" borderId="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/>
    <xf numFmtId="0" fontId="8" fillId="0" borderId="15" xfId="0" quotePrefix="1" applyNumberFormat="1" applyFont="1" applyBorder="1" applyAlignment="1"/>
    <xf numFmtId="165" fontId="1" fillId="0" borderId="9" xfId="0" applyNumberFormat="1" applyFont="1" applyBorder="1" applyAlignment="1"/>
    <xf numFmtId="164" fontId="2" fillId="0" borderId="11" xfId="0" applyNumberFormat="1" applyFont="1" applyBorder="1" applyAlignment="1"/>
    <xf numFmtId="10" fontId="1" fillId="0" borderId="0" xfId="2" applyNumberFormat="1" applyFont="1" applyAlignment="1"/>
    <xf numFmtId="165" fontId="1" fillId="0" borderId="15" xfId="0" applyNumberFormat="1" applyFont="1" applyFill="1" applyBorder="1" applyAlignment="1"/>
    <xf numFmtId="0" fontId="2" fillId="0" borderId="5" xfId="0" applyNumberFormat="1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/>
    <xf numFmtId="164" fontId="2" fillId="0" borderId="2" xfId="0" applyNumberFormat="1" applyFont="1" applyFill="1" applyBorder="1" applyAlignment="1"/>
    <xf numFmtId="164" fontId="1" fillId="0" borderId="5" xfId="0" applyNumberFormat="1" applyFont="1" applyFill="1" applyBorder="1"/>
    <xf numFmtId="164" fontId="1" fillId="0" borderId="2" xfId="0" applyNumberFormat="1" applyFont="1" applyFill="1" applyBorder="1"/>
    <xf numFmtId="165" fontId="1" fillId="0" borderId="2" xfId="0" applyNumberFormat="1" applyFont="1" applyFill="1" applyBorder="1" applyAlignment="1"/>
    <xf numFmtId="165" fontId="1" fillId="0" borderId="5" xfId="0" applyNumberFormat="1" applyFont="1" applyFill="1" applyBorder="1" applyAlignment="1"/>
    <xf numFmtId="165" fontId="1" fillId="0" borderId="15" xfId="0" applyNumberFormat="1" applyFont="1" applyFill="1" applyBorder="1" applyAlignment="1">
      <alignment horizontal="right" vertical="center"/>
    </xf>
    <xf numFmtId="165" fontId="1" fillId="0" borderId="17" xfId="0" applyNumberFormat="1" applyFont="1" applyFill="1" applyBorder="1" applyAlignment="1"/>
    <xf numFmtId="0" fontId="1" fillId="0" borderId="2" xfId="0" applyNumberFormat="1" applyFont="1" applyFill="1" applyBorder="1" applyAlignment="1"/>
    <xf numFmtId="0" fontId="2" fillId="0" borderId="4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164" fontId="2" fillId="0" borderId="4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1" fillId="0" borderId="4" xfId="0" applyNumberFormat="1" applyFont="1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 applyBorder="1" applyAlignment="1"/>
    <xf numFmtId="0" fontId="1" fillId="0" borderId="4" xfId="0" applyNumberFormat="1" applyFont="1" applyFill="1" applyBorder="1" applyAlignment="1"/>
    <xf numFmtId="165" fontId="1" fillId="0" borderId="4" xfId="0" applyNumberFormat="1" applyFont="1" applyFill="1" applyBorder="1" applyAlignment="1"/>
    <xf numFmtId="0" fontId="1" fillId="0" borderId="17" xfId="0" applyNumberFormat="1" applyFont="1" applyFill="1" applyBorder="1" applyAlignment="1"/>
    <xf numFmtId="0" fontId="1" fillId="0" borderId="15" xfId="0" applyNumberFormat="1" applyFont="1" applyFill="1" applyBorder="1" applyAlignment="1"/>
    <xf numFmtId="0" fontId="1" fillId="0" borderId="0" xfId="0" applyNumberFormat="1" applyFont="1" applyFill="1" applyBorder="1" applyAlignment="1"/>
    <xf numFmtId="165" fontId="1" fillId="3" borderId="15" xfId="0" applyNumberFormat="1" applyFont="1" applyFill="1" applyBorder="1" applyAlignment="1"/>
    <xf numFmtId="165" fontId="5" fillId="0" borderId="0" xfId="0" applyNumberFormat="1" applyFont="1" applyFill="1" applyBorder="1" applyAlignment="1">
      <alignment horizontal="center" vertical="center"/>
    </xf>
    <xf numFmtId="165" fontId="1" fillId="3" borderId="17" xfId="0" applyNumberFormat="1" applyFont="1" applyFill="1" applyBorder="1" applyAlignment="1"/>
    <xf numFmtId="164" fontId="2" fillId="0" borderId="7" xfId="0" applyNumberFormat="1" applyFont="1" applyBorder="1" applyAlignment="1"/>
    <xf numFmtId="0" fontId="5" fillId="0" borderId="14" xfId="0" applyNumberFormat="1" applyFont="1" applyBorder="1" applyAlignment="1"/>
    <xf numFmtId="44" fontId="1" fillId="0" borderId="14" xfId="3" applyFont="1" applyBorder="1" applyAlignment="1"/>
    <xf numFmtId="0" fontId="1" fillId="0" borderId="14" xfId="0" applyNumberFormat="1" applyFont="1" applyBorder="1" applyAlignment="1"/>
    <xf numFmtId="164" fontId="1" fillId="0" borderId="10" xfId="0" applyNumberFormat="1" applyFont="1" applyBorder="1" applyAlignment="1"/>
    <xf numFmtId="165" fontId="1" fillId="0" borderId="14" xfId="0" applyNumberFormat="1" applyFont="1" applyBorder="1" applyAlignment="1"/>
    <xf numFmtId="10" fontId="1" fillId="0" borderId="14" xfId="0" applyNumberFormat="1" applyFont="1" applyBorder="1" applyAlignment="1"/>
    <xf numFmtId="167" fontId="13" fillId="0" borderId="25" xfId="0" applyNumberFormat="1" applyFont="1" applyBorder="1" applyAlignment="1">
      <alignment horizontal="right" vertical="top"/>
    </xf>
    <xf numFmtId="167" fontId="13" fillId="0" borderId="26" xfId="0" applyNumberFormat="1" applyFont="1" applyBorder="1" applyAlignment="1">
      <alignment horizontal="right" vertical="top"/>
    </xf>
    <xf numFmtId="0" fontId="13" fillId="0" borderId="26" xfId="0" applyFont="1" applyBorder="1" applyAlignment="1">
      <alignment horizontal="right" vertical="top"/>
    </xf>
    <xf numFmtId="167" fontId="14" fillId="0" borderId="26" xfId="0" applyNumberFormat="1" applyFont="1" applyBorder="1" applyAlignment="1">
      <alignment horizontal="right" vertical="top"/>
    </xf>
    <xf numFmtId="0" fontId="5" fillId="0" borderId="15" xfId="0" applyNumberFormat="1" applyFont="1" applyFill="1" applyBorder="1" applyAlignment="1">
      <alignment horizontal="center"/>
    </xf>
    <xf numFmtId="0" fontId="0" fillId="4" borderId="27" xfId="0" applyFill="1" applyBorder="1"/>
    <xf numFmtId="0" fontId="13" fillId="4" borderId="27" xfId="0" applyFont="1" applyFill="1" applyBorder="1" applyAlignment="1">
      <alignment horizontal="center" vertical="top"/>
    </xf>
    <xf numFmtId="0" fontId="13" fillId="0" borderId="25" xfId="0" applyFont="1" applyBorder="1" applyAlignment="1">
      <alignment horizontal="left" vertical="top"/>
    </xf>
    <xf numFmtId="0" fontId="13" fillId="0" borderId="26" xfId="0" applyFont="1" applyBorder="1" applyAlignment="1">
      <alignment horizontal="left" vertical="top"/>
    </xf>
    <xf numFmtId="0" fontId="14" fillId="0" borderId="26" xfId="0" applyFont="1" applyBorder="1" applyAlignment="1">
      <alignment horizontal="left" vertical="top"/>
    </xf>
    <xf numFmtId="0" fontId="13" fillId="0" borderId="0" xfId="0" applyFont="1" applyAlignment="1">
      <alignment horizontal="left" vertical="center"/>
    </xf>
    <xf numFmtId="167" fontId="14" fillId="0" borderId="25" xfId="0" applyNumberFormat="1" applyFont="1" applyBorder="1" applyAlignment="1">
      <alignment horizontal="right" vertical="top"/>
    </xf>
    <xf numFmtId="167" fontId="1" fillId="0" borderId="0" xfId="0" applyNumberFormat="1" applyFont="1" applyAlignment="1"/>
    <xf numFmtId="0" fontId="11" fillId="0" borderId="0" xfId="1"/>
    <xf numFmtId="0" fontId="13" fillId="4" borderId="27" xfId="1" applyFont="1" applyFill="1" applyBorder="1" applyAlignment="1">
      <alignment horizontal="center" vertical="top"/>
    </xf>
    <xf numFmtId="167" fontId="13" fillId="0" borderId="25" xfId="1" applyNumberFormat="1" applyFont="1" applyBorder="1" applyAlignment="1">
      <alignment horizontal="right" vertical="top"/>
    </xf>
    <xf numFmtId="167" fontId="13" fillId="0" borderId="26" xfId="1" applyNumberFormat="1" applyFont="1" applyBorder="1" applyAlignment="1">
      <alignment horizontal="right" vertical="top"/>
    </xf>
    <xf numFmtId="0" fontId="13" fillId="0" borderId="26" xfId="1" applyFont="1" applyBorder="1" applyAlignment="1">
      <alignment horizontal="right" vertical="top"/>
    </xf>
    <xf numFmtId="167" fontId="14" fillId="0" borderId="26" xfId="1" applyNumberFormat="1" applyFont="1" applyBorder="1" applyAlignment="1">
      <alignment horizontal="right" vertical="top"/>
    </xf>
    <xf numFmtId="167" fontId="14" fillId="0" borderId="25" xfId="1" applyNumberFormat="1" applyFont="1" applyBorder="1" applyAlignment="1">
      <alignment horizontal="right" vertical="top"/>
    </xf>
    <xf numFmtId="0" fontId="5" fillId="0" borderId="22" xfId="0" applyNumberFormat="1" applyFont="1" applyBorder="1" applyAlignment="1">
      <alignment horizontal="center"/>
    </xf>
    <xf numFmtId="0" fontId="5" fillId="0" borderId="23" xfId="0" applyNumberFormat="1" applyFont="1" applyBorder="1" applyAlignment="1">
      <alignment horizontal="center"/>
    </xf>
    <xf numFmtId="0" fontId="14" fillId="0" borderId="26" xfId="0" applyFont="1" applyBorder="1" applyAlignment="1">
      <alignment horizontal="right" vertical="top"/>
    </xf>
    <xf numFmtId="0" fontId="0" fillId="0" borderId="29" xfId="0" applyBorder="1"/>
    <xf numFmtId="0" fontId="14" fillId="0" borderId="30" xfId="0" applyFont="1" applyBorder="1" applyAlignment="1">
      <alignment horizontal="right" vertical="top"/>
    </xf>
    <xf numFmtId="0" fontId="0" fillId="0" borderId="0" xfId="0"/>
    <xf numFmtId="0" fontId="14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right" vertical="top"/>
    </xf>
    <xf numFmtId="0" fontId="0" fillId="0" borderId="28" xfId="0" applyBorder="1"/>
  </cellXfs>
  <cellStyles count="4">
    <cellStyle name="Currency" xfId="3" builtinId="4"/>
    <cellStyle name="Normal" xfId="0" builtinId="0"/>
    <cellStyle name="Normal 2" xfId="1" xr:uid="{00000000-0005-0000-0000-000002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 Tax Analysis 1993-2009est</a:t>
            </a:r>
          </a:p>
        </c:rich>
      </c:tx>
      <c:layout>
        <c:manualLayout>
          <c:xMode val="edge"/>
          <c:yMode val="edge"/>
          <c:x val="0.28323704374711273"/>
          <c:y val="2.78745644599303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88447202654897"/>
          <c:y val="0.16898969079180742"/>
          <c:w val="0.66589632964704304"/>
          <c:h val="0.68815389549241168"/>
        </c:manualLayout>
      </c:layout>
      <c:lineChart>
        <c:grouping val="standard"/>
        <c:varyColors val="0"/>
        <c:ser>
          <c:idx val="0"/>
          <c:order val="0"/>
          <c:tx>
            <c:strRef>
              <c:f>Chart1!$B$1</c:f>
              <c:strCache>
                <c:ptCount val="1"/>
                <c:pt idx="0">
                  <c:v>Sales Tax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Chart1!$A$2:$A$18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Chart1!$B$2:$B$18</c:f>
              <c:numCache>
                <c:formatCode>General</c:formatCode>
                <c:ptCount val="17"/>
                <c:pt idx="0">
                  <c:v>4928215.1999999993</c:v>
                </c:pt>
                <c:pt idx="1">
                  <c:v>5535237.8000000007</c:v>
                </c:pt>
                <c:pt idx="2">
                  <c:v>5830497.8499999996</c:v>
                </c:pt>
                <c:pt idx="3">
                  <c:v>6422687.7999999998</c:v>
                </c:pt>
                <c:pt idx="4">
                  <c:v>6557717.9800000004</c:v>
                </c:pt>
                <c:pt idx="5">
                  <c:v>7073465.1799999997</c:v>
                </c:pt>
                <c:pt idx="6">
                  <c:v>7451523.5299999993</c:v>
                </c:pt>
                <c:pt idx="7">
                  <c:v>7982077.6500000004</c:v>
                </c:pt>
                <c:pt idx="8">
                  <c:v>7655214.5300000003</c:v>
                </c:pt>
                <c:pt idx="9">
                  <c:v>8088883.7800000012</c:v>
                </c:pt>
                <c:pt idx="10">
                  <c:v>7863895.0700000003</c:v>
                </c:pt>
                <c:pt idx="11">
                  <c:v>8359501.5700000003</c:v>
                </c:pt>
                <c:pt idx="12">
                  <c:v>8725141.2899999991</c:v>
                </c:pt>
                <c:pt idx="13">
                  <c:v>8779268.1100000013</c:v>
                </c:pt>
                <c:pt idx="14">
                  <c:v>8584225.0399999991</c:v>
                </c:pt>
                <c:pt idx="15">
                  <c:v>8657600.459999999</c:v>
                </c:pt>
                <c:pt idx="16">
                  <c:v>8500000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19-42EE-ABC7-2AA14308B630}"/>
            </c:ext>
          </c:extLst>
        </c:ser>
        <c:ser>
          <c:idx val="1"/>
          <c:order val="1"/>
          <c:tx>
            <c:strRef>
              <c:f>Chart1!$C$1</c:f>
              <c:strCache>
                <c:ptCount val="1"/>
                <c:pt idx="0">
                  <c:v>2Yr Median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Chart1!$A$2:$A$18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Chart1!$C$2:$C$18</c:f>
              <c:numCache>
                <c:formatCode>General</c:formatCode>
                <c:ptCount val="17"/>
                <c:pt idx="0">
                  <c:v>4928245.2</c:v>
                </c:pt>
                <c:pt idx="1">
                  <c:v>5379357</c:v>
                </c:pt>
                <c:pt idx="2">
                  <c:v>5978963</c:v>
                </c:pt>
                <c:pt idx="3">
                  <c:v>6194108</c:v>
                </c:pt>
                <c:pt idx="4">
                  <c:v>6748076</c:v>
                </c:pt>
                <c:pt idx="5">
                  <c:v>7004621</c:v>
                </c:pt>
                <c:pt idx="6">
                  <c:v>7527771</c:v>
                </c:pt>
                <c:pt idx="7">
                  <c:v>7553369</c:v>
                </c:pt>
                <c:pt idx="8">
                  <c:v>8035481</c:v>
                </c:pt>
                <c:pt idx="9">
                  <c:v>7759555</c:v>
                </c:pt>
                <c:pt idx="10">
                  <c:v>8224193</c:v>
                </c:pt>
                <c:pt idx="11">
                  <c:v>8294518</c:v>
                </c:pt>
                <c:pt idx="12">
                  <c:v>8569385</c:v>
                </c:pt>
                <c:pt idx="13">
                  <c:v>8654683</c:v>
                </c:pt>
                <c:pt idx="14">
                  <c:v>8718434</c:v>
                </c:pt>
                <c:pt idx="15">
                  <c:v>8542113</c:v>
                </c:pt>
                <c:pt idx="16">
                  <c:v>8500000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19-42EE-ABC7-2AA14308B630}"/>
            </c:ext>
          </c:extLst>
        </c:ser>
        <c:ser>
          <c:idx val="2"/>
          <c:order val="2"/>
          <c:tx>
            <c:strRef>
              <c:f>Chart1!$D$1</c:f>
              <c:strCache>
                <c:ptCount val="1"/>
                <c:pt idx="0">
                  <c:v>3Yr Average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Chart1!$A$2:$A$18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Chart1!$D$2:$D$18</c:f>
              <c:numCache>
                <c:formatCode>General</c:formatCode>
                <c:ptCount val="17"/>
                <c:pt idx="0">
                  <c:v>4928245.2</c:v>
                </c:pt>
                <c:pt idx="1">
                  <c:v>5431317</c:v>
                </c:pt>
                <c:pt idx="2">
                  <c:v>5929474</c:v>
                </c:pt>
                <c:pt idx="3">
                  <c:v>6270301</c:v>
                </c:pt>
                <c:pt idx="4">
                  <c:v>6684624</c:v>
                </c:pt>
                <c:pt idx="5">
                  <c:v>7027569</c:v>
                </c:pt>
                <c:pt idx="6">
                  <c:v>7502355</c:v>
                </c:pt>
                <c:pt idx="7">
                  <c:v>7696272</c:v>
                </c:pt>
                <c:pt idx="8">
                  <c:v>7908725</c:v>
                </c:pt>
                <c:pt idx="9">
                  <c:v>7869331</c:v>
                </c:pt>
                <c:pt idx="10">
                  <c:v>8104093</c:v>
                </c:pt>
                <c:pt idx="11">
                  <c:v>8316179</c:v>
                </c:pt>
                <c:pt idx="12">
                  <c:v>8621304</c:v>
                </c:pt>
                <c:pt idx="13">
                  <c:v>8696211</c:v>
                </c:pt>
                <c:pt idx="14">
                  <c:v>8673698</c:v>
                </c:pt>
                <c:pt idx="15">
                  <c:v>8580609</c:v>
                </c:pt>
                <c:pt idx="16">
                  <c:v>8500000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19-42EE-ABC7-2AA14308B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068440"/>
        <c:axId val="1"/>
      </c:lineChart>
      <c:catAx>
        <c:axId val="345068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068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05982290561763"/>
          <c:y val="0.44076691633058063"/>
          <c:w val="0.172074936060721"/>
          <c:h val="0.14285732576110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952539279551142"/>
          <c:y val="1.8229189846280219E-2"/>
          <c:w val="0.73451356287144054"/>
          <c:h val="0.75390720864258909"/>
        </c:manualLayout>
      </c:layout>
      <c:line3DChart>
        <c:grouping val="standard"/>
        <c:varyColors val="0"/>
        <c:ser>
          <c:idx val="0"/>
          <c:order val="0"/>
          <c:tx>
            <c:strRef>
              <c:f>Chart2!$C$6</c:f>
              <c:strCache>
                <c:ptCount val="1"/>
                <c:pt idx="0">
                  <c:v>1993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Chart2!$C$7:$C$18</c:f>
              <c:numCache>
                <c:formatCode>[$$-409]#,##0.00</c:formatCode>
                <c:ptCount val="12"/>
                <c:pt idx="0">
                  <c:v>372316.68</c:v>
                </c:pt>
                <c:pt idx="1">
                  <c:v>370096.98</c:v>
                </c:pt>
                <c:pt idx="2">
                  <c:v>488881.27</c:v>
                </c:pt>
                <c:pt idx="3">
                  <c:v>279919.8</c:v>
                </c:pt>
                <c:pt idx="4">
                  <c:v>324420.47999999998</c:v>
                </c:pt>
                <c:pt idx="5">
                  <c:v>375154.84</c:v>
                </c:pt>
                <c:pt idx="6">
                  <c:v>392996</c:v>
                </c:pt>
                <c:pt idx="7">
                  <c:v>431889.56</c:v>
                </c:pt>
                <c:pt idx="8">
                  <c:v>498356.52</c:v>
                </c:pt>
                <c:pt idx="9">
                  <c:v>441299.75</c:v>
                </c:pt>
                <c:pt idx="10">
                  <c:v>491739.48</c:v>
                </c:pt>
                <c:pt idx="11">
                  <c:v>461143.84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B5-4A25-A2EE-80DD27D5219C}"/>
            </c:ext>
          </c:extLst>
        </c:ser>
        <c:ser>
          <c:idx val="1"/>
          <c:order val="1"/>
          <c:tx>
            <c:strRef>
              <c:f>Chart2!$D$6</c:f>
              <c:strCache>
                <c:ptCount val="1"/>
                <c:pt idx="0">
                  <c:v>1994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Chart2!$D$7:$D$18</c:f>
              <c:numCache>
                <c:formatCode>[$$-409]#,##0.00</c:formatCode>
                <c:ptCount val="12"/>
                <c:pt idx="0">
                  <c:v>433046.55</c:v>
                </c:pt>
                <c:pt idx="1">
                  <c:v>441676.34</c:v>
                </c:pt>
                <c:pt idx="2">
                  <c:v>538653.61</c:v>
                </c:pt>
                <c:pt idx="3">
                  <c:v>322190.08000000002</c:v>
                </c:pt>
                <c:pt idx="4">
                  <c:v>400296.03</c:v>
                </c:pt>
                <c:pt idx="5">
                  <c:v>424532.22</c:v>
                </c:pt>
                <c:pt idx="6">
                  <c:v>482691.41</c:v>
                </c:pt>
                <c:pt idx="7">
                  <c:v>447959.28</c:v>
                </c:pt>
                <c:pt idx="8">
                  <c:v>545228.31000000006</c:v>
                </c:pt>
                <c:pt idx="9">
                  <c:v>481588.36</c:v>
                </c:pt>
                <c:pt idx="10">
                  <c:v>528277.78</c:v>
                </c:pt>
                <c:pt idx="11">
                  <c:v>489097.83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B5-4A25-A2EE-80DD27D5219C}"/>
            </c:ext>
          </c:extLst>
        </c:ser>
        <c:ser>
          <c:idx val="2"/>
          <c:order val="2"/>
          <c:tx>
            <c:strRef>
              <c:f>Chart2!$E$6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Chart2!$E$7:$E$18</c:f>
              <c:numCache>
                <c:formatCode>[$$-409]#,##0.00</c:formatCode>
                <c:ptCount val="12"/>
                <c:pt idx="0">
                  <c:v>449061.02</c:v>
                </c:pt>
                <c:pt idx="1">
                  <c:v>436548.72</c:v>
                </c:pt>
                <c:pt idx="2">
                  <c:v>589394.24</c:v>
                </c:pt>
                <c:pt idx="3">
                  <c:v>370433.01</c:v>
                </c:pt>
                <c:pt idx="4">
                  <c:v>455968.34</c:v>
                </c:pt>
                <c:pt idx="5">
                  <c:v>453178.72</c:v>
                </c:pt>
                <c:pt idx="6">
                  <c:v>452752.5</c:v>
                </c:pt>
                <c:pt idx="7">
                  <c:v>537782.65</c:v>
                </c:pt>
                <c:pt idx="8">
                  <c:v>536015.16</c:v>
                </c:pt>
                <c:pt idx="9">
                  <c:v>580114.5</c:v>
                </c:pt>
                <c:pt idx="10">
                  <c:v>491155.34</c:v>
                </c:pt>
                <c:pt idx="11">
                  <c:v>478093.65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BB5-4A25-A2EE-80DD27D5219C}"/>
            </c:ext>
          </c:extLst>
        </c:ser>
        <c:ser>
          <c:idx val="3"/>
          <c:order val="3"/>
          <c:tx>
            <c:strRef>
              <c:f>Chart2!$F$6</c:f>
              <c:strCache>
                <c:ptCount val="1"/>
                <c:pt idx="0">
                  <c:v>1996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Chart2!$F$7:$F$18</c:f>
              <c:numCache>
                <c:formatCode>[$$-409]#,##0.00</c:formatCode>
                <c:ptCount val="12"/>
                <c:pt idx="0">
                  <c:v>517058.28</c:v>
                </c:pt>
                <c:pt idx="1">
                  <c:v>468962.14</c:v>
                </c:pt>
                <c:pt idx="2">
                  <c:v>628657.29</c:v>
                </c:pt>
                <c:pt idx="3">
                  <c:v>499778.48</c:v>
                </c:pt>
                <c:pt idx="4">
                  <c:v>447868.7</c:v>
                </c:pt>
                <c:pt idx="5">
                  <c:v>472897.14</c:v>
                </c:pt>
                <c:pt idx="6">
                  <c:v>522713.13</c:v>
                </c:pt>
                <c:pt idx="7">
                  <c:v>573768.82999999996</c:v>
                </c:pt>
                <c:pt idx="8">
                  <c:v>526407.30000000005</c:v>
                </c:pt>
                <c:pt idx="9">
                  <c:v>643960.16</c:v>
                </c:pt>
                <c:pt idx="10">
                  <c:v>465802.81</c:v>
                </c:pt>
                <c:pt idx="11">
                  <c:v>654813.54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BB5-4A25-A2EE-80DD27D5219C}"/>
            </c:ext>
          </c:extLst>
        </c:ser>
        <c:ser>
          <c:idx val="4"/>
          <c:order val="4"/>
          <c:tx>
            <c:strRef>
              <c:f>Chart2!$G$6</c:f>
              <c:strCache>
                <c:ptCount val="1"/>
                <c:pt idx="0">
                  <c:v>1997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Chart2!$G$7:$G$18</c:f>
              <c:numCache>
                <c:formatCode>[$$-409]#,##0.00</c:formatCode>
                <c:ptCount val="12"/>
                <c:pt idx="0">
                  <c:v>447333.87</c:v>
                </c:pt>
                <c:pt idx="1">
                  <c:v>553682.30000000005</c:v>
                </c:pt>
                <c:pt idx="2">
                  <c:v>625968.47</c:v>
                </c:pt>
                <c:pt idx="3">
                  <c:v>415064.23</c:v>
                </c:pt>
                <c:pt idx="4">
                  <c:v>480453.98</c:v>
                </c:pt>
                <c:pt idx="5">
                  <c:v>511503.5</c:v>
                </c:pt>
                <c:pt idx="6">
                  <c:v>478398.4</c:v>
                </c:pt>
                <c:pt idx="7">
                  <c:v>581105.94999999995</c:v>
                </c:pt>
                <c:pt idx="8">
                  <c:v>657752.38</c:v>
                </c:pt>
                <c:pt idx="9">
                  <c:v>659011.56000000006</c:v>
                </c:pt>
                <c:pt idx="10">
                  <c:v>552623.84</c:v>
                </c:pt>
                <c:pt idx="11">
                  <c:v>594819.5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BB5-4A25-A2EE-80DD27D5219C}"/>
            </c:ext>
          </c:extLst>
        </c:ser>
        <c:ser>
          <c:idx val="5"/>
          <c:order val="5"/>
          <c:tx>
            <c:strRef>
              <c:f>Chart2!$H$6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Chart2!$H$7:$H$18</c:f>
              <c:numCache>
                <c:formatCode>[$$-409]#,##0.00</c:formatCode>
                <c:ptCount val="12"/>
                <c:pt idx="0">
                  <c:v>521677.74</c:v>
                </c:pt>
                <c:pt idx="1">
                  <c:v>551204.68000000005</c:v>
                </c:pt>
                <c:pt idx="2">
                  <c:v>644006.16</c:v>
                </c:pt>
                <c:pt idx="3">
                  <c:v>495425.76</c:v>
                </c:pt>
                <c:pt idx="4">
                  <c:v>487674.65</c:v>
                </c:pt>
                <c:pt idx="5">
                  <c:v>505374.57</c:v>
                </c:pt>
                <c:pt idx="6">
                  <c:v>543244.81999999995</c:v>
                </c:pt>
                <c:pt idx="7">
                  <c:v>618639.16</c:v>
                </c:pt>
                <c:pt idx="8">
                  <c:v>796243.31</c:v>
                </c:pt>
                <c:pt idx="9">
                  <c:v>721835.9</c:v>
                </c:pt>
                <c:pt idx="10">
                  <c:v>569036.79</c:v>
                </c:pt>
                <c:pt idx="11">
                  <c:v>619101.64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BB5-4A25-A2EE-80DD27D5219C}"/>
            </c:ext>
          </c:extLst>
        </c:ser>
        <c:ser>
          <c:idx val="6"/>
          <c:order val="6"/>
          <c:tx>
            <c:strRef>
              <c:f>Chart2!$I$6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Chart2!$I$7:$I$18</c:f>
              <c:numCache>
                <c:formatCode>[$$-409]#,##0.00</c:formatCode>
                <c:ptCount val="12"/>
                <c:pt idx="0">
                  <c:v>561749.57999999996</c:v>
                </c:pt>
                <c:pt idx="1">
                  <c:v>591830.35</c:v>
                </c:pt>
                <c:pt idx="2">
                  <c:v>676416.68</c:v>
                </c:pt>
                <c:pt idx="3">
                  <c:v>468445.31</c:v>
                </c:pt>
                <c:pt idx="4">
                  <c:v>549411.69999999995</c:v>
                </c:pt>
                <c:pt idx="5">
                  <c:v>564306</c:v>
                </c:pt>
                <c:pt idx="6">
                  <c:v>656448.23</c:v>
                </c:pt>
                <c:pt idx="7">
                  <c:v>626275.06000000006</c:v>
                </c:pt>
                <c:pt idx="8">
                  <c:v>766282.84</c:v>
                </c:pt>
                <c:pt idx="9">
                  <c:v>715902.44</c:v>
                </c:pt>
                <c:pt idx="10">
                  <c:v>649013.87</c:v>
                </c:pt>
                <c:pt idx="11">
                  <c:v>625441.47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B5-4A25-A2EE-80DD27D5219C}"/>
            </c:ext>
          </c:extLst>
        </c:ser>
        <c:ser>
          <c:idx val="7"/>
          <c:order val="7"/>
          <c:tx>
            <c:strRef>
              <c:f>Chart2!$J$6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Chart2!$J$7:$J$18</c:f>
              <c:numCache>
                <c:formatCode>[$$-409]#,##0.00</c:formatCode>
                <c:ptCount val="12"/>
                <c:pt idx="0">
                  <c:v>627943.21</c:v>
                </c:pt>
                <c:pt idx="1">
                  <c:v>626291.46</c:v>
                </c:pt>
                <c:pt idx="2">
                  <c:v>822883.72</c:v>
                </c:pt>
                <c:pt idx="3">
                  <c:v>444126.83</c:v>
                </c:pt>
                <c:pt idx="4">
                  <c:v>660515.14</c:v>
                </c:pt>
                <c:pt idx="5">
                  <c:v>538685.06999999995</c:v>
                </c:pt>
                <c:pt idx="6">
                  <c:v>698761.62</c:v>
                </c:pt>
                <c:pt idx="7">
                  <c:v>807970.21</c:v>
                </c:pt>
                <c:pt idx="8">
                  <c:v>725501.37</c:v>
                </c:pt>
                <c:pt idx="9">
                  <c:v>736298.44</c:v>
                </c:pt>
                <c:pt idx="10">
                  <c:v>655738.86</c:v>
                </c:pt>
                <c:pt idx="11">
                  <c:v>637361.72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B5-4A25-A2EE-80DD27D5219C}"/>
            </c:ext>
          </c:extLst>
        </c:ser>
        <c:ser>
          <c:idx val="8"/>
          <c:order val="8"/>
          <c:tx>
            <c:strRef>
              <c:f>Chart2!$K$6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Chart2!$K$7:$K$18</c:f>
              <c:numCache>
                <c:formatCode>[$$-409]#,##0.00</c:formatCode>
                <c:ptCount val="12"/>
                <c:pt idx="0">
                  <c:v>596218.62</c:v>
                </c:pt>
                <c:pt idx="1">
                  <c:v>619815.17000000004</c:v>
                </c:pt>
                <c:pt idx="2">
                  <c:v>739302.79</c:v>
                </c:pt>
                <c:pt idx="3">
                  <c:v>420422.17</c:v>
                </c:pt>
                <c:pt idx="4">
                  <c:v>610086.79</c:v>
                </c:pt>
                <c:pt idx="5">
                  <c:v>619581.73</c:v>
                </c:pt>
                <c:pt idx="6">
                  <c:v>700546.99</c:v>
                </c:pt>
                <c:pt idx="7">
                  <c:v>588797.62</c:v>
                </c:pt>
                <c:pt idx="8">
                  <c:v>740505.74</c:v>
                </c:pt>
                <c:pt idx="9">
                  <c:v>742017.35</c:v>
                </c:pt>
                <c:pt idx="10">
                  <c:v>595933.94999999995</c:v>
                </c:pt>
                <c:pt idx="11">
                  <c:v>681985.61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B5-4A25-A2EE-80DD27D5219C}"/>
            </c:ext>
          </c:extLst>
        </c:ser>
        <c:ser>
          <c:idx val="9"/>
          <c:order val="9"/>
          <c:tx>
            <c:strRef>
              <c:f>Chart2!$L$6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Chart2!$L$7:$L$18</c:f>
              <c:numCache>
                <c:formatCode>[$$-409]#,##0.00</c:formatCode>
                <c:ptCount val="12"/>
                <c:pt idx="0">
                  <c:v>658209.66</c:v>
                </c:pt>
                <c:pt idx="1">
                  <c:v>644548.79</c:v>
                </c:pt>
                <c:pt idx="2">
                  <c:v>782836.83</c:v>
                </c:pt>
                <c:pt idx="3">
                  <c:v>483722.1</c:v>
                </c:pt>
                <c:pt idx="4">
                  <c:v>550988.52</c:v>
                </c:pt>
                <c:pt idx="5">
                  <c:v>689919.99</c:v>
                </c:pt>
                <c:pt idx="6">
                  <c:v>809095.91</c:v>
                </c:pt>
                <c:pt idx="7">
                  <c:v>692915.82</c:v>
                </c:pt>
                <c:pt idx="8">
                  <c:v>800498.7</c:v>
                </c:pt>
                <c:pt idx="9">
                  <c:v>758828.07</c:v>
                </c:pt>
                <c:pt idx="10">
                  <c:v>726027.09</c:v>
                </c:pt>
                <c:pt idx="11">
                  <c:v>491292.3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B5-4A25-A2EE-80DD27D5219C}"/>
            </c:ext>
          </c:extLst>
        </c:ser>
        <c:ser>
          <c:idx val="10"/>
          <c:order val="10"/>
          <c:tx>
            <c:strRef>
              <c:f>Chart2!$M$6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Chart2!$M$7:$M$18</c:f>
              <c:numCache>
                <c:formatCode>[$$-409]#,##0.00</c:formatCode>
                <c:ptCount val="12"/>
                <c:pt idx="0">
                  <c:v>638597.04</c:v>
                </c:pt>
                <c:pt idx="1">
                  <c:v>562181.21</c:v>
                </c:pt>
                <c:pt idx="2">
                  <c:v>787594.36</c:v>
                </c:pt>
                <c:pt idx="3">
                  <c:v>510061.85</c:v>
                </c:pt>
                <c:pt idx="4">
                  <c:v>606123.28</c:v>
                </c:pt>
                <c:pt idx="5">
                  <c:v>685599.53</c:v>
                </c:pt>
                <c:pt idx="6">
                  <c:v>621496.31999999995</c:v>
                </c:pt>
                <c:pt idx="7">
                  <c:v>681366.93</c:v>
                </c:pt>
                <c:pt idx="8">
                  <c:v>786533.01</c:v>
                </c:pt>
                <c:pt idx="9">
                  <c:v>635702.14</c:v>
                </c:pt>
                <c:pt idx="10">
                  <c:v>709498.81</c:v>
                </c:pt>
                <c:pt idx="11">
                  <c:v>639140.59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B5-4A25-A2EE-80DD27D5219C}"/>
            </c:ext>
          </c:extLst>
        </c:ser>
        <c:ser>
          <c:idx val="11"/>
          <c:order val="11"/>
          <c:tx>
            <c:strRef>
              <c:f>Chart2!$N$6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Chart2!$N$7:$N$18</c:f>
              <c:numCache>
                <c:formatCode>"$"#,##0.00</c:formatCode>
                <c:ptCount val="12"/>
                <c:pt idx="0">
                  <c:v>584794.55000000005</c:v>
                </c:pt>
                <c:pt idx="1">
                  <c:v>729473.94</c:v>
                </c:pt>
                <c:pt idx="2">
                  <c:v>855059.04</c:v>
                </c:pt>
                <c:pt idx="3">
                  <c:v>562066.14</c:v>
                </c:pt>
                <c:pt idx="4">
                  <c:v>575142.99</c:v>
                </c:pt>
                <c:pt idx="5">
                  <c:v>753757.89</c:v>
                </c:pt>
                <c:pt idx="6">
                  <c:v>696442.14</c:v>
                </c:pt>
                <c:pt idx="7">
                  <c:v>683584.35</c:v>
                </c:pt>
                <c:pt idx="8">
                  <c:v>772184.38</c:v>
                </c:pt>
                <c:pt idx="9">
                  <c:v>757306.06</c:v>
                </c:pt>
                <c:pt idx="10">
                  <c:v>722467.96</c:v>
                </c:pt>
                <c:pt idx="11">
                  <c:v>667222.13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B5-4A25-A2EE-80DD27D5219C}"/>
            </c:ext>
          </c:extLst>
        </c:ser>
        <c:ser>
          <c:idx val="13"/>
          <c:order val="12"/>
          <c:tx>
            <c:strRef>
              <c:f>Chart2!$O$6</c:f>
              <c:strCache>
                <c:ptCount val="1"/>
                <c:pt idx="0">
                  <c:v>2003 &amp; 2004</c:v>
                </c:pt>
              </c:strCache>
            </c:strRef>
          </c:tx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Chart2!$O$7:$O$18</c:f>
            </c:numRef>
          </c:val>
          <c:smooth val="0"/>
          <c:extLst>
            <c:ext xmlns:c16="http://schemas.microsoft.com/office/drawing/2014/chart" uri="{C3380CC4-5D6E-409C-BE32-E72D297353CC}">
              <c16:uniqueId val="{0000000C-BBB5-4A25-A2EE-80DD27D5219C}"/>
            </c:ext>
          </c:extLst>
        </c:ser>
        <c:ser>
          <c:idx val="12"/>
          <c:order val="13"/>
          <c:tx>
            <c:strRef>
              <c:f>Chart2!$P$6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Chart2!$B$7:$B$18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Chart2!$P$7:$P$18</c:f>
              <c:numCache>
                <c:formatCode>"$"#,##0.00</c:formatCode>
                <c:ptCount val="12"/>
                <c:pt idx="0">
                  <c:v>684951.81</c:v>
                </c:pt>
                <c:pt idx="1">
                  <c:v>698295.43</c:v>
                </c:pt>
                <c:pt idx="2">
                  <c:v>858160.98</c:v>
                </c:pt>
                <c:pt idx="3">
                  <c:v>557367.94999999995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BB5-4A25-A2EE-80DD27D52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0"/>
        <c:axId val="343920128"/>
        <c:axId val="1"/>
        <c:axId val="2"/>
      </c:line3DChart>
      <c:catAx>
        <c:axId val="34392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$-409]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3920128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tickLblSkip val="3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437690457774913"/>
          <c:y val="0.22395856517935259"/>
          <c:w val="6.9992011868081683E-2"/>
          <c:h val="0.548177777777777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Sales Tax Analysis 1993-2008 Even vs. Odd Yrs</a:t>
            </a:r>
          </a:p>
        </c:rich>
      </c:tx>
      <c:layout>
        <c:manualLayout>
          <c:xMode val="edge"/>
          <c:yMode val="edge"/>
          <c:x val="0.18612719563900668"/>
          <c:y val="2.8960896837047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88447202654897"/>
          <c:y val="0.16524701873935263"/>
          <c:w val="0.67514488978102971"/>
          <c:h val="0.69505962521294717"/>
        </c:manualLayout>
      </c:layout>
      <c:lineChart>
        <c:grouping val="standard"/>
        <c:varyColors val="0"/>
        <c:ser>
          <c:idx val="0"/>
          <c:order val="0"/>
          <c:tx>
            <c:strRef>
              <c:f>Chart3!$B$1</c:f>
              <c:strCache>
                <c:ptCount val="1"/>
                <c:pt idx="0">
                  <c:v>Odd Years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Chart3!$A$2:$A$18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Chart3!$B$2:$B$18</c:f>
              <c:numCache>
                <c:formatCode>General</c:formatCode>
                <c:ptCount val="17"/>
                <c:pt idx="0">
                  <c:v>4928215.1999999993</c:v>
                </c:pt>
                <c:pt idx="1">
                  <c:v>5379356.5249999994</c:v>
                </c:pt>
                <c:pt idx="2">
                  <c:v>5830497.8499999996</c:v>
                </c:pt>
                <c:pt idx="3">
                  <c:v>6194107.915</c:v>
                </c:pt>
                <c:pt idx="4">
                  <c:v>6557717.9800000004</c:v>
                </c:pt>
                <c:pt idx="5">
                  <c:v>7004620.7549999999</c:v>
                </c:pt>
                <c:pt idx="6">
                  <c:v>7451523.5299999993</c:v>
                </c:pt>
                <c:pt idx="7">
                  <c:v>7553369.0299999993</c:v>
                </c:pt>
                <c:pt idx="8">
                  <c:v>7655214.5300000003</c:v>
                </c:pt>
                <c:pt idx="9">
                  <c:v>7759554.8000000007</c:v>
                </c:pt>
                <c:pt idx="10">
                  <c:v>7863895.0700000003</c:v>
                </c:pt>
                <c:pt idx="11">
                  <c:v>8294518.1799999997</c:v>
                </c:pt>
                <c:pt idx="12">
                  <c:v>8725141.2899999991</c:v>
                </c:pt>
                <c:pt idx="13">
                  <c:v>8654683.1649999991</c:v>
                </c:pt>
                <c:pt idx="14">
                  <c:v>8584225.0399999991</c:v>
                </c:pt>
                <c:pt idx="15">
                  <c:v>8542112.5199999996</c:v>
                </c:pt>
                <c:pt idx="16">
                  <c:v>8500000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D4-4335-8555-ECA271E0C208}"/>
            </c:ext>
          </c:extLst>
        </c:ser>
        <c:ser>
          <c:idx val="1"/>
          <c:order val="1"/>
          <c:tx>
            <c:strRef>
              <c:f>Chart3!$C$1</c:f>
              <c:strCache>
                <c:ptCount val="1"/>
                <c:pt idx="0">
                  <c:v>Even Years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Chart3!$A$2:$A$18</c:f>
              <c:strCache>
                <c:ptCount val="1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</c:strCache>
            </c:strRef>
          </c:cat>
          <c:val>
            <c:numRef>
              <c:f>Chart3!$C$2:$C$18</c:f>
              <c:numCache>
                <c:formatCode>General</c:formatCode>
                <c:ptCount val="17"/>
                <c:pt idx="1">
                  <c:v>5535237.8000000007</c:v>
                </c:pt>
                <c:pt idx="2">
                  <c:v>5978962.8000000007</c:v>
                </c:pt>
                <c:pt idx="3">
                  <c:v>6422687.7999999998</c:v>
                </c:pt>
                <c:pt idx="4">
                  <c:v>6748076.4900000002</c:v>
                </c:pt>
                <c:pt idx="5">
                  <c:v>7073465.1799999997</c:v>
                </c:pt>
                <c:pt idx="6">
                  <c:v>7527771.415</c:v>
                </c:pt>
                <c:pt idx="7">
                  <c:v>7982077.6500000004</c:v>
                </c:pt>
                <c:pt idx="8">
                  <c:v>8035480.7150000008</c:v>
                </c:pt>
                <c:pt idx="9">
                  <c:v>8088883.7800000012</c:v>
                </c:pt>
                <c:pt idx="10">
                  <c:v>8224192.6750000007</c:v>
                </c:pt>
                <c:pt idx="11">
                  <c:v>8359501.5700000003</c:v>
                </c:pt>
                <c:pt idx="12">
                  <c:v>8569384.8399999999</c:v>
                </c:pt>
                <c:pt idx="13">
                  <c:v>8779268.1100000013</c:v>
                </c:pt>
                <c:pt idx="14">
                  <c:v>8718434.2850000001</c:v>
                </c:pt>
                <c:pt idx="15">
                  <c:v>8657600.459999999</c:v>
                </c:pt>
                <c:pt idx="16">
                  <c:v>8578800.2300000004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D4-4335-8555-ECA271E0C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696976"/>
        <c:axId val="1"/>
      </c:lineChart>
      <c:catAx>
        <c:axId val="4586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4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696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871881014873139"/>
          <c:y val="0.46271186440677964"/>
          <c:w val="0.16307713843461868"/>
          <c:h val="9.49152542372881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133350</xdr:rowOff>
    </xdr:from>
    <xdr:to>
      <xdr:col>16</xdr:col>
      <xdr:colOff>714375</xdr:colOff>
      <xdr:row>32</xdr:row>
      <xdr:rowOff>76200</xdr:rowOff>
    </xdr:to>
    <xdr:graphicFrame macro="">
      <xdr:nvGraphicFramePr>
        <xdr:cNvPr id="1308" name="Chart 2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19</xdr:row>
      <xdr:rowOff>57150</xdr:rowOff>
    </xdr:from>
    <xdr:to>
      <xdr:col>11</xdr:col>
      <xdr:colOff>781050</xdr:colOff>
      <xdr:row>57</xdr:row>
      <xdr:rowOff>133350</xdr:rowOff>
    </xdr:to>
    <xdr:graphicFrame macro="">
      <xdr:nvGraphicFramePr>
        <xdr:cNvPr id="2333" name="Chart 3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3</xdr:row>
      <xdr:rowOff>114300</xdr:rowOff>
    </xdr:from>
    <xdr:to>
      <xdr:col>15</xdr:col>
      <xdr:colOff>304800</xdr:colOff>
      <xdr:row>32</xdr:row>
      <xdr:rowOff>57150</xdr:rowOff>
    </xdr:to>
    <xdr:graphicFrame macro="">
      <xdr:nvGraphicFramePr>
        <xdr:cNvPr id="4379" name="Chart 1">
          <a:extLst>
            <a:ext uri="{FF2B5EF4-FFF2-40B4-BE49-F238E27FC236}">
              <a16:creationId xmlns:a16="http://schemas.microsoft.com/office/drawing/2014/main" id="{00000000-0008-0000-0500-00001B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2993"/>
  <sheetViews>
    <sheetView tabSelected="1" showOutlineSymbols="0" topLeftCell="AB14" zoomScaleNormal="100" zoomScaleSheetLayoutView="100" workbookViewId="0">
      <selection activeCell="AK45" sqref="AK45"/>
    </sheetView>
  </sheetViews>
  <sheetFormatPr defaultColWidth="9.6640625" defaultRowHeight="15"/>
  <cols>
    <col min="1" max="1" width="11.6640625" style="33" customWidth="1"/>
    <col min="2" max="2" width="11.44140625" style="1" customWidth="1"/>
    <col min="3" max="3" width="14" style="33" hidden="1" customWidth="1"/>
    <col min="4" max="4" width="14.21875" style="1" hidden="1" customWidth="1"/>
    <col min="5" max="5" width="13.88671875" style="33" hidden="1" customWidth="1"/>
    <col min="6" max="6" width="13.6640625" style="1" hidden="1" customWidth="1"/>
    <col min="7" max="7" width="13.5546875" style="33" hidden="1" customWidth="1"/>
    <col min="8" max="8" width="13.109375" style="1" hidden="1" customWidth="1"/>
    <col min="9" max="9" width="13.109375" style="33" hidden="1" customWidth="1"/>
    <col min="10" max="10" width="13.109375" style="1" hidden="1" customWidth="1"/>
    <col min="11" max="11" width="14.33203125" style="33" hidden="1" customWidth="1"/>
    <col min="12" max="12" width="12.6640625" style="1" hidden="1" customWidth="1"/>
    <col min="13" max="13" width="13.21875" style="33" hidden="1" customWidth="1"/>
    <col min="14" max="14" width="15.21875" style="33" hidden="1" customWidth="1"/>
    <col min="15" max="15" width="14.109375" style="1" hidden="1" customWidth="1"/>
    <col min="16" max="16" width="0.109375" style="33" hidden="1" customWidth="1"/>
    <col min="17" max="17" width="15" style="1" hidden="1" customWidth="1"/>
    <col min="18" max="18" width="0.109375" style="71" hidden="1" customWidth="1"/>
    <col min="19" max="19" width="14.33203125" style="1" hidden="1" customWidth="1"/>
    <col min="20" max="21" width="12.6640625" style="1" hidden="1" customWidth="1"/>
    <col min="22" max="25" width="14.44140625" style="1" hidden="1" customWidth="1"/>
    <col min="26" max="27" width="14.44140625" style="1" customWidth="1"/>
    <col min="28" max="33" width="15.77734375" style="1" customWidth="1"/>
    <col min="34" max="37" width="14.21875" style="1" customWidth="1"/>
    <col min="38" max="38" width="14.77734375" style="1" customWidth="1"/>
    <col min="39" max="39" width="10.77734375" style="1" customWidth="1"/>
    <col min="40" max="40" width="16" style="1" customWidth="1"/>
    <col min="41" max="41" width="9.6640625" style="1"/>
    <col min="42" max="42" width="11.88671875" style="1" customWidth="1"/>
    <col min="43" max="16384" width="9.6640625" style="1"/>
  </cols>
  <sheetData>
    <row r="1" spans="1:40">
      <c r="A1" s="126"/>
      <c r="B1" s="126"/>
      <c r="C1" s="118"/>
      <c r="D1" s="118"/>
      <c r="E1" s="118"/>
      <c r="F1" s="118"/>
      <c r="G1" s="118"/>
      <c r="H1" s="17"/>
      <c r="I1" s="17"/>
      <c r="J1" s="118"/>
      <c r="K1" s="118"/>
      <c r="L1" s="118"/>
      <c r="M1" s="118"/>
      <c r="N1" s="118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</row>
    <row r="2" spans="1:40">
      <c r="A2" s="126"/>
      <c r="B2" s="126"/>
      <c r="C2" s="118"/>
      <c r="D2" s="118"/>
      <c r="E2" s="118"/>
      <c r="F2" s="118"/>
      <c r="G2" s="118"/>
      <c r="H2" s="17"/>
      <c r="I2" s="17"/>
      <c r="J2" s="118"/>
      <c r="K2" s="118"/>
      <c r="L2" s="118"/>
      <c r="M2" s="118"/>
      <c r="N2" s="118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</row>
    <row r="3" spans="1:40">
      <c r="A3" s="126"/>
      <c r="B3" s="126"/>
      <c r="C3" s="118"/>
      <c r="D3" s="118"/>
      <c r="E3" s="118"/>
      <c r="F3" s="118"/>
      <c r="G3" s="118"/>
      <c r="H3" s="17"/>
      <c r="I3" s="17"/>
      <c r="J3" s="118"/>
      <c r="K3" s="118"/>
      <c r="L3" s="118"/>
      <c r="M3" s="118"/>
      <c r="N3" s="118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</row>
    <row r="4" spans="1:40">
      <c r="A4" s="126"/>
      <c r="B4" s="126"/>
      <c r="C4" s="118"/>
      <c r="D4" s="118"/>
      <c r="E4" s="118"/>
      <c r="F4" s="118"/>
      <c r="G4" s="118"/>
      <c r="H4" s="17"/>
      <c r="I4" s="17"/>
      <c r="J4" s="118"/>
      <c r="K4" s="118"/>
      <c r="L4" s="118"/>
      <c r="M4" s="118"/>
      <c r="N4" s="118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</row>
    <row r="5" spans="1:40">
      <c r="A5" s="126"/>
      <c r="B5" s="126"/>
      <c r="C5" s="118"/>
      <c r="D5" s="118"/>
      <c r="E5" s="118"/>
      <c r="F5" s="118"/>
      <c r="G5" s="118"/>
      <c r="H5" s="17"/>
      <c r="I5" s="17"/>
      <c r="J5" s="118"/>
      <c r="K5" s="118"/>
      <c r="L5" s="118"/>
      <c r="M5" s="118"/>
      <c r="N5" s="118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</row>
    <row r="6" spans="1:40">
      <c r="A6" s="126"/>
      <c r="B6" s="126"/>
      <c r="C6" s="118"/>
      <c r="D6" s="118"/>
      <c r="E6" s="118"/>
      <c r="F6" s="118"/>
      <c r="G6" s="118"/>
      <c r="H6" s="17"/>
      <c r="I6" s="17"/>
      <c r="J6" s="118"/>
      <c r="K6" s="118"/>
      <c r="L6" s="118"/>
      <c r="M6" s="118"/>
      <c r="N6" s="118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>
      <c r="A7" s="126"/>
      <c r="B7" s="126"/>
      <c r="C7" s="118"/>
      <c r="D7" s="118"/>
      <c r="E7" s="118"/>
      <c r="F7" s="118"/>
      <c r="G7" s="118"/>
      <c r="H7" s="17"/>
      <c r="I7" s="17"/>
      <c r="J7" s="118"/>
      <c r="K7" s="118"/>
      <c r="L7" s="118"/>
      <c r="M7" s="118"/>
      <c r="N7" s="118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</row>
    <row r="8" spans="1:40" s="61" customFormat="1" ht="23.25">
      <c r="A8" s="126"/>
      <c r="B8" s="134" t="s">
        <v>55</v>
      </c>
      <c r="C8" s="118"/>
      <c r="D8" s="131" t="s">
        <v>21</v>
      </c>
      <c r="E8" s="105"/>
      <c r="F8" s="118"/>
      <c r="G8" s="118"/>
      <c r="H8" s="17"/>
      <c r="I8" s="17"/>
      <c r="J8" s="118"/>
      <c r="K8" s="132" t="s">
        <v>44</v>
      </c>
      <c r="L8" s="118"/>
      <c r="M8" s="118"/>
      <c r="N8" s="118"/>
      <c r="O8" s="105"/>
      <c r="P8" s="105"/>
      <c r="Q8" s="105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</row>
    <row r="9" spans="1:40" ht="15.6" customHeight="1">
      <c r="A9" s="126"/>
      <c r="B9" s="149" t="s">
        <v>56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53"/>
      <c r="AI9" s="53"/>
      <c r="AJ9" s="53"/>
      <c r="AK9" s="53"/>
      <c r="AL9" s="14"/>
      <c r="AM9" s="14"/>
      <c r="AN9" s="14"/>
    </row>
    <row r="10" spans="1:40">
      <c r="A10" s="127"/>
      <c r="B10" s="127"/>
      <c r="C10" s="128"/>
      <c r="D10" s="128"/>
      <c r="E10" s="128"/>
      <c r="F10" s="128"/>
      <c r="G10" s="128"/>
      <c r="H10" s="129"/>
      <c r="I10" s="129"/>
      <c r="J10" s="128"/>
      <c r="K10" s="128"/>
      <c r="L10" s="128"/>
      <c r="M10" s="128"/>
      <c r="N10" s="128"/>
      <c r="O10" s="130"/>
      <c r="P10" s="133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4"/>
      <c r="AN10" s="14"/>
    </row>
    <row r="11" spans="1:40" ht="15.75">
      <c r="A11" s="70"/>
      <c r="B11" s="70"/>
      <c r="C11" s="25" t="s">
        <v>18</v>
      </c>
      <c r="D11" s="124" t="s">
        <v>18</v>
      </c>
      <c r="E11" s="25" t="s">
        <v>18</v>
      </c>
      <c r="F11" s="124" t="s">
        <v>18</v>
      </c>
      <c r="G11" s="25" t="s">
        <v>18</v>
      </c>
      <c r="H11" s="125" t="s">
        <v>18</v>
      </c>
      <c r="I11" s="37" t="s">
        <v>18</v>
      </c>
      <c r="J11" s="124" t="s">
        <v>18</v>
      </c>
      <c r="K11" s="25" t="s">
        <v>18</v>
      </c>
      <c r="L11" s="124" t="s">
        <v>18</v>
      </c>
      <c r="M11" s="25" t="s">
        <v>18</v>
      </c>
      <c r="N11" s="25" t="s">
        <v>29</v>
      </c>
      <c r="O11" s="49" t="s">
        <v>18</v>
      </c>
      <c r="P11" s="25" t="s">
        <v>29</v>
      </c>
      <c r="Q11" s="66" t="s">
        <v>18</v>
      </c>
      <c r="R11" s="25" t="s">
        <v>29</v>
      </c>
      <c r="S11" s="66" t="s">
        <v>18</v>
      </c>
      <c r="T11" s="66" t="s">
        <v>18</v>
      </c>
      <c r="U11" s="66" t="s">
        <v>18</v>
      </c>
      <c r="V11" s="66" t="s">
        <v>18</v>
      </c>
      <c r="W11" s="66" t="s">
        <v>18</v>
      </c>
      <c r="X11" s="66" t="s">
        <v>18</v>
      </c>
      <c r="Y11" s="66" t="s">
        <v>18</v>
      </c>
      <c r="Z11" s="66" t="s">
        <v>18</v>
      </c>
      <c r="AA11" s="66" t="s">
        <v>18</v>
      </c>
      <c r="AB11" s="66" t="s">
        <v>18</v>
      </c>
      <c r="AC11" s="66" t="s">
        <v>18</v>
      </c>
      <c r="AD11" s="66" t="s">
        <v>18</v>
      </c>
      <c r="AE11" s="66" t="s">
        <v>18</v>
      </c>
      <c r="AF11" s="66" t="s">
        <v>18</v>
      </c>
      <c r="AG11" s="66" t="s">
        <v>18</v>
      </c>
      <c r="AH11" s="66" t="s">
        <v>98</v>
      </c>
      <c r="AI11" s="66" t="s">
        <v>98</v>
      </c>
      <c r="AJ11" s="66" t="s">
        <v>98</v>
      </c>
      <c r="AK11" s="66" t="s">
        <v>103</v>
      </c>
      <c r="AL11" s="66" t="s">
        <v>29</v>
      </c>
      <c r="AM11" s="199" t="s">
        <v>53</v>
      </c>
    </row>
    <row r="12" spans="1:40" ht="15.75">
      <c r="A12" s="97" t="s">
        <v>0</v>
      </c>
      <c r="B12" s="97" t="s">
        <v>14</v>
      </c>
      <c r="C12" s="25" t="s">
        <v>15</v>
      </c>
      <c r="D12" s="5" t="s">
        <v>15</v>
      </c>
      <c r="E12" s="25" t="s">
        <v>15</v>
      </c>
      <c r="F12" s="5" t="s">
        <v>15</v>
      </c>
      <c r="G12" s="25" t="s">
        <v>15</v>
      </c>
      <c r="H12" s="6" t="s">
        <v>15</v>
      </c>
      <c r="I12" s="37" t="s">
        <v>15</v>
      </c>
      <c r="J12" s="5" t="s">
        <v>15</v>
      </c>
      <c r="K12" s="25" t="s">
        <v>15</v>
      </c>
      <c r="L12" s="5" t="s">
        <v>15</v>
      </c>
      <c r="M12" s="25" t="s">
        <v>15</v>
      </c>
      <c r="N12" s="25" t="s">
        <v>30</v>
      </c>
      <c r="O12" s="49" t="s">
        <v>15</v>
      </c>
      <c r="P12" s="25" t="s">
        <v>30</v>
      </c>
      <c r="Q12" s="66" t="s">
        <v>15</v>
      </c>
      <c r="R12" s="25" t="s">
        <v>30</v>
      </c>
      <c r="S12" s="66" t="s">
        <v>15</v>
      </c>
      <c r="T12" s="66" t="s">
        <v>15</v>
      </c>
      <c r="U12" s="66" t="s">
        <v>15</v>
      </c>
      <c r="V12" s="66" t="s">
        <v>15</v>
      </c>
      <c r="W12" s="66" t="s">
        <v>15</v>
      </c>
      <c r="X12" s="66" t="s">
        <v>15</v>
      </c>
      <c r="Y12" s="66" t="s">
        <v>15</v>
      </c>
      <c r="Z12" s="66" t="s">
        <v>15</v>
      </c>
      <c r="AA12" s="66" t="s">
        <v>15</v>
      </c>
      <c r="AB12" s="66" t="s">
        <v>15</v>
      </c>
      <c r="AC12" s="66" t="s">
        <v>15</v>
      </c>
      <c r="AD12" s="66" t="s">
        <v>15</v>
      </c>
      <c r="AE12" s="66" t="s">
        <v>15</v>
      </c>
      <c r="AF12" s="66" t="s">
        <v>15</v>
      </c>
      <c r="AG12" s="66" t="s">
        <v>15</v>
      </c>
      <c r="AH12" s="66" t="s">
        <v>15</v>
      </c>
      <c r="AI12" s="66" t="s">
        <v>15</v>
      </c>
      <c r="AJ12" s="66" t="s">
        <v>15</v>
      </c>
      <c r="AK12" s="66" t="s">
        <v>15</v>
      </c>
      <c r="AL12" s="66" t="s">
        <v>30</v>
      </c>
      <c r="AM12" s="199" t="s">
        <v>54</v>
      </c>
    </row>
    <row r="13" spans="1:40" ht="15.75">
      <c r="A13" s="97" t="s">
        <v>1</v>
      </c>
      <c r="B13" s="97" t="s">
        <v>15</v>
      </c>
      <c r="C13" s="25" t="s">
        <v>19</v>
      </c>
      <c r="D13" s="5" t="s">
        <v>22</v>
      </c>
      <c r="E13" s="25" t="s">
        <v>23</v>
      </c>
      <c r="F13" s="5" t="s">
        <v>24</v>
      </c>
      <c r="G13" s="25" t="s">
        <v>25</v>
      </c>
      <c r="H13" s="6" t="s">
        <v>26</v>
      </c>
      <c r="I13" s="37" t="s">
        <v>27</v>
      </c>
      <c r="J13" s="5" t="s">
        <v>28</v>
      </c>
      <c r="K13" s="25">
        <v>2001</v>
      </c>
      <c r="L13" s="5">
        <v>2002</v>
      </c>
      <c r="M13" s="25">
        <v>2003</v>
      </c>
      <c r="N13" s="25" t="s">
        <v>31</v>
      </c>
      <c r="O13" s="50">
        <v>2004</v>
      </c>
      <c r="P13" s="47" t="s">
        <v>32</v>
      </c>
      <c r="Q13" s="67">
        <v>2005</v>
      </c>
      <c r="R13" s="47" t="s">
        <v>34</v>
      </c>
      <c r="S13" s="67">
        <v>2006</v>
      </c>
      <c r="T13" s="67">
        <v>2007</v>
      </c>
      <c r="U13" s="66">
        <v>2008</v>
      </c>
      <c r="V13" s="66">
        <v>2009</v>
      </c>
      <c r="W13" s="66">
        <v>2010</v>
      </c>
      <c r="X13" s="66">
        <v>2011</v>
      </c>
      <c r="Y13" s="66">
        <v>2012</v>
      </c>
      <c r="Z13" s="66">
        <v>2013</v>
      </c>
      <c r="AA13" s="66">
        <v>2014</v>
      </c>
      <c r="AB13" s="66">
        <v>2015</v>
      </c>
      <c r="AC13" s="66">
        <v>2016</v>
      </c>
      <c r="AD13" s="66">
        <v>2017</v>
      </c>
      <c r="AE13" s="66">
        <v>2018</v>
      </c>
      <c r="AF13" s="66">
        <v>2019</v>
      </c>
      <c r="AG13" s="66">
        <v>2020</v>
      </c>
      <c r="AH13" s="66">
        <v>2021</v>
      </c>
      <c r="AI13" s="66">
        <v>2022</v>
      </c>
      <c r="AJ13" s="66">
        <v>2023</v>
      </c>
      <c r="AK13" s="66">
        <v>2024</v>
      </c>
      <c r="AL13" s="25" t="s">
        <v>104</v>
      </c>
      <c r="AM13" s="107"/>
    </row>
    <row r="14" spans="1:40" s="14" customFormat="1">
      <c r="A14" s="56"/>
      <c r="B14" s="56"/>
      <c r="C14" s="26"/>
      <c r="D14" s="11"/>
      <c r="E14" s="26"/>
      <c r="F14" s="11"/>
      <c r="G14" s="26"/>
      <c r="H14" s="12"/>
      <c r="I14" s="38"/>
      <c r="J14" s="13"/>
      <c r="K14" s="43"/>
      <c r="L14" s="13"/>
      <c r="M14" s="43"/>
      <c r="N14" s="26"/>
      <c r="O14" s="51"/>
      <c r="P14" s="44"/>
      <c r="Q14" s="68"/>
      <c r="R14" s="44"/>
      <c r="S14" s="68"/>
      <c r="U14" s="107"/>
      <c r="V14" s="107"/>
      <c r="W14" s="107"/>
      <c r="X14" s="107"/>
      <c r="Y14" s="111"/>
      <c r="Z14" s="107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07"/>
    </row>
    <row r="15" spans="1:40" s="21" customFormat="1">
      <c r="A15" s="156" t="s">
        <v>13</v>
      </c>
      <c r="B15" s="92" t="s">
        <v>4</v>
      </c>
      <c r="C15" s="27">
        <v>372316.68</v>
      </c>
      <c r="D15" s="19">
        <v>433046.55</v>
      </c>
      <c r="E15" s="27">
        <v>449061.02</v>
      </c>
      <c r="F15" s="19">
        <v>517058.28</v>
      </c>
      <c r="G15" s="27">
        <v>447333.87</v>
      </c>
      <c r="H15" s="19">
        <v>521677.74</v>
      </c>
      <c r="I15" s="39">
        <v>561749.57999999996</v>
      </c>
      <c r="J15" s="20">
        <v>627943.21</v>
      </c>
      <c r="K15" s="39">
        <v>596218.62</v>
      </c>
      <c r="L15" s="20">
        <v>658209.66</v>
      </c>
      <c r="M15" s="39">
        <v>638597.04</v>
      </c>
      <c r="N15" s="29">
        <f>SUM(M15-L15)</f>
        <v>-19612.619999999995</v>
      </c>
      <c r="O15" s="52">
        <v>584794.55000000005</v>
      </c>
      <c r="P15" s="29">
        <f>SUM(O15-M15)</f>
        <v>-53802.489999999991</v>
      </c>
      <c r="Q15" s="69">
        <v>684951.81</v>
      </c>
      <c r="R15" s="29">
        <f>SUM(Q15-O15)</f>
        <v>100157.26000000001</v>
      </c>
      <c r="S15" s="98">
        <v>642395.37</v>
      </c>
      <c r="T15" s="98">
        <v>647947.34</v>
      </c>
      <c r="U15" s="106">
        <v>673485.59</v>
      </c>
      <c r="V15" s="106">
        <v>621839.86</v>
      </c>
      <c r="W15" s="106">
        <v>679452.47</v>
      </c>
      <c r="X15" s="98">
        <v>663447.11</v>
      </c>
      <c r="Y15" s="112">
        <v>751188.49</v>
      </c>
      <c r="Z15" s="109">
        <v>716680.56</v>
      </c>
      <c r="AA15" s="109">
        <v>779590.34</v>
      </c>
      <c r="AB15" s="109">
        <v>813525</v>
      </c>
      <c r="AC15" s="109">
        <v>864502.06</v>
      </c>
      <c r="AD15" s="109">
        <v>881152.03</v>
      </c>
      <c r="AE15" s="109">
        <v>799473.77</v>
      </c>
      <c r="AF15" s="112">
        <v>934790.19</v>
      </c>
      <c r="AG15" s="112">
        <v>955945.63</v>
      </c>
      <c r="AH15" s="109">
        <v>972527.17</v>
      </c>
      <c r="AI15" s="109">
        <v>1130063.19</v>
      </c>
      <c r="AJ15" s="109">
        <v>1145497.07</v>
      </c>
      <c r="AK15" s="109">
        <v>1173561.05</v>
      </c>
      <c r="AL15" s="114">
        <f>IF(AJ15=0,"",AK15-AJ15)</f>
        <v>28063.979999999981</v>
      </c>
      <c r="AM15" s="110">
        <f>AL15/AJ15</f>
        <v>2.4499390469850769E-2</v>
      </c>
    </row>
    <row r="16" spans="1:40" s="14" customFormat="1">
      <c r="A16" s="116"/>
      <c r="B16" s="93"/>
      <c r="C16" s="28"/>
      <c r="D16" s="17"/>
      <c r="E16" s="28"/>
      <c r="F16" s="17"/>
      <c r="G16" s="28"/>
      <c r="H16" s="17"/>
      <c r="I16" s="40"/>
      <c r="J16" s="18"/>
      <c r="K16" s="40"/>
      <c r="L16" s="18"/>
      <c r="M16" s="40"/>
      <c r="N16" s="28"/>
      <c r="P16" s="34"/>
      <c r="Q16" s="33"/>
      <c r="R16" s="34"/>
      <c r="S16" s="98"/>
      <c r="T16" s="98"/>
      <c r="U16" s="98"/>
      <c r="V16" s="98"/>
      <c r="W16" s="98"/>
      <c r="X16" s="98"/>
      <c r="Y16" s="111"/>
      <c r="Z16" s="107"/>
      <c r="AA16" s="107"/>
      <c r="AB16" s="107"/>
      <c r="AC16" s="107"/>
      <c r="AD16" s="109"/>
      <c r="AE16" s="109"/>
      <c r="AF16" s="112"/>
      <c r="AG16" s="112"/>
      <c r="AH16" s="109"/>
      <c r="AI16" s="109"/>
      <c r="AJ16" s="109"/>
      <c r="AK16" s="109"/>
      <c r="AL16" s="114" t="str">
        <f t="shared" ref="AL16:AL21" si="0">IF(AJ16=0,"",AK16-AJ16)</f>
        <v/>
      </c>
      <c r="AM16" s="110"/>
    </row>
    <row r="17" spans="1:42" s="21" customFormat="1">
      <c r="A17" s="156" t="s">
        <v>16</v>
      </c>
      <c r="B17" s="92" t="s">
        <v>5</v>
      </c>
      <c r="C17" s="27">
        <v>370096.98</v>
      </c>
      <c r="D17" s="19">
        <v>441676.34</v>
      </c>
      <c r="E17" s="27">
        <v>436548.72</v>
      </c>
      <c r="F17" s="19">
        <v>468962.14</v>
      </c>
      <c r="G17" s="27">
        <v>553682.30000000005</v>
      </c>
      <c r="H17" s="19">
        <v>551204.68000000005</v>
      </c>
      <c r="I17" s="39">
        <v>591830.35</v>
      </c>
      <c r="J17" s="20">
        <v>626291.46</v>
      </c>
      <c r="K17" s="39">
        <v>619815.17000000004</v>
      </c>
      <c r="L17" s="20">
        <v>644548.79</v>
      </c>
      <c r="M17" s="39">
        <v>562181.21</v>
      </c>
      <c r="N17" s="29">
        <f>SUM(M17-L17)</f>
        <v>-82367.580000000075</v>
      </c>
      <c r="O17" s="52">
        <v>729473.94</v>
      </c>
      <c r="P17" s="29">
        <f>SUM(O17-M17)</f>
        <v>167292.72999999998</v>
      </c>
      <c r="Q17" s="69">
        <v>698295.43</v>
      </c>
      <c r="R17" s="29">
        <f>SUM(Q17-O17)</f>
        <v>-31178.509999999893</v>
      </c>
      <c r="S17" s="98">
        <v>793517.33</v>
      </c>
      <c r="T17" s="98">
        <v>658296.9</v>
      </c>
      <c r="U17" s="98">
        <v>687122.34</v>
      </c>
      <c r="V17" s="98">
        <v>651227.66</v>
      </c>
      <c r="W17" s="98">
        <v>673850.95</v>
      </c>
      <c r="X17" s="98">
        <v>706934.26</v>
      </c>
      <c r="Y17" s="112">
        <v>735125.4</v>
      </c>
      <c r="Z17" s="109">
        <v>700622.71</v>
      </c>
      <c r="AA17" s="109">
        <v>789324.76</v>
      </c>
      <c r="AB17" s="109">
        <v>797358.4</v>
      </c>
      <c r="AC17" s="109">
        <v>920526.19</v>
      </c>
      <c r="AD17" s="109">
        <v>899607.83</v>
      </c>
      <c r="AE17" s="109">
        <v>823459.98</v>
      </c>
      <c r="AF17" s="112">
        <v>829177.26</v>
      </c>
      <c r="AG17" s="112">
        <v>946299.74</v>
      </c>
      <c r="AH17" s="109">
        <v>1064363.3600000001</v>
      </c>
      <c r="AI17" s="109">
        <v>1138075.5900000001</v>
      </c>
      <c r="AJ17" s="109">
        <v>1150092.42</v>
      </c>
      <c r="AK17" s="109">
        <v>1082591.28</v>
      </c>
      <c r="AL17" s="114">
        <f t="shared" si="0"/>
        <v>-67501.139999999898</v>
      </c>
      <c r="AM17" s="110">
        <f t="shared" ref="AM17:AM21" si="1">AL17/AJ17</f>
        <v>-5.8691926688813324E-2</v>
      </c>
      <c r="AO17" s="147"/>
    </row>
    <row r="18" spans="1:42" s="14" customFormat="1">
      <c r="A18" s="93"/>
      <c r="B18" s="93"/>
      <c r="C18" s="28"/>
      <c r="D18" s="17"/>
      <c r="E18" s="28"/>
      <c r="F18" s="17"/>
      <c r="G18" s="28"/>
      <c r="H18" s="17"/>
      <c r="I18" s="40"/>
      <c r="J18" s="18"/>
      <c r="K18" s="40"/>
      <c r="L18" s="18"/>
      <c r="M18" s="40"/>
      <c r="N18" s="28"/>
      <c r="O18" s="53"/>
      <c r="P18" s="33"/>
      <c r="Q18" s="46"/>
      <c r="R18" s="33"/>
      <c r="S18" s="98"/>
      <c r="T18" s="98"/>
      <c r="U18" s="98"/>
      <c r="V18" s="98"/>
      <c r="W18" s="98"/>
      <c r="X18" s="98"/>
      <c r="Y18" s="111"/>
      <c r="Z18" s="107"/>
      <c r="AA18" s="107"/>
      <c r="AB18" s="107"/>
      <c r="AC18" s="107"/>
      <c r="AD18" s="109"/>
      <c r="AE18" s="109"/>
      <c r="AF18" s="112"/>
      <c r="AG18" s="112"/>
      <c r="AH18" s="109"/>
      <c r="AI18" s="109"/>
      <c r="AJ18" s="109"/>
      <c r="AK18" s="109"/>
      <c r="AL18" s="114" t="str">
        <f t="shared" si="0"/>
        <v/>
      </c>
      <c r="AM18" s="110"/>
    </row>
    <row r="19" spans="1:42" s="21" customFormat="1">
      <c r="A19" s="92" t="s">
        <v>3</v>
      </c>
      <c r="B19" s="94" t="s">
        <v>6</v>
      </c>
      <c r="C19" s="29">
        <v>488881.27</v>
      </c>
      <c r="D19" s="22">
        <v>538653.61</v>
      </c>
      <c r="E19" s="29">
        <v>589394.24</v>
      </c>
      <c r="F19" s="22">
        <v>628657.29</v>
      </c>
      <c r="G19" s="29">
        <v>625968.47</v>
      </c>
      <c r="H19" s="22">
        <v>644006.16</v>
      </c>
      <c r="I19" s="41">
        <v>676416.68</v>
      </c>
      <c r="J19" s="23">
        <v>822883.72</v>
      </c>
      <c r="K19" s="41">
        <v>739302.79</v>
      </c>
      <c r="L19" s="23">
        <v>782836.83</v>
      </c>
      <c r="M19" s="41">
        <v>787594.36</v>
      </c>
      <c r="N19" s="29">
        <f>SUM(M19-L19)</f>
        <v>4757.5300000000279</v>
      </c>
      <c r="O19" s="52">
        <v>855059.04</v>
      </c>
      <c r="P19" s="29">
        <f>SUM(O19-M19)</f>
        <v>67464.680000000051</v>
      </c>
      <c r="Q19" s="69">
        <v>858160.98</v>
      </c>
      <c r="R19" s="29">
        <f>SUM(Q19-O19)</f>
        <v>3101.9399999999441</v>
      </c>
      <c r="S19" s="98">
        <v>867069.57</v>
      </c>
      <c r="T19" s="98">
        <v>906335.37</v>
      </c>
      <c r="U19" s="98">
        <v>885311.09</v>
      </c>
      <c r="V19" s="98">
        <v>784229.75</v>
      </c>
      <c r="W19" s="98">
        <v>822678.12</v>
      </c>
      <c r="X19" s="98">
        <v>835513.73</v>
      </c>
      <c r="Y19" s="112">
        <v>862584.34</v>
      </c>
      <c r="Z19" s="109">
        <v>861685.9</v>
      </c>
      <c r="AA19" s="109">
        <v>903160.86</v>
      </c>
      <c r="AB19" s="109">
        <v>972587.28</v>
      </c>
      <c r="AC19" s="109">
        <v>1003663.33</v>
      </c>
      <c r="AD19" s="109">
        <v>975557.74</v>
      </c>
      <c r="AE19" s="109">
        <v>878049.99</v>
      </c>
      <c r="AF19" s="112">
        <v>883193.46</v>
      </c>
      <c r="AG19" s="112">
        <v>1048992.72</v>
      </c>
      <c r="AH19" s="109">
        <v>1106172.3999999999</v>
      </c>
      <c r="AI19" s="109">
        <v>1150293.57</v>
      </c>
      <c r="AJ19" s="109">
        <v>1252237.92</v>
      </c>
      <c r="AK19" s="109">
        <v>1281562.24</v>
      </c>
      <c r="AL19" s="114">
        <f t="shared" si="0"/>
        <v>29324.320000000065</v>
      </c>
      <c r="AM19" s="110">
        <f t="shared" si="1"/>
        <v>2.3417530751664244E-2</v>
      </c>
    </row>
    <row r="20" spans="1:42" s="14" customFormat="1">
      <c r="A20" s="93"/>
      <c r="B20" s="93"/>
      <c r="C20" s="28"/>
      <c r="D20" s="17"/>
      <c r="E20" s="28"/>
      <c r="F20" s="17"/>
      <c r="G20" s="28"/>
      <c r="H20" s="17"/>
      <c r="I20" s="40"/>
      <c r="J20" s="18"/>
      <c r="K20" s="40"/>
      <c r="L20" s="18"/>
      <c r="M20" s="40"/>
      <c r="N20" s="28"/>
      <c r="O20" s="53"/>
      <c r="P20" s="33"/>
      <c r="Q20" s="46"/>
      <c r="R20" s="33"/>
      <c r="S20" s="98"/>
      <c r="T20" s="98"/>
      <c r="U20" s="98"/>
      <c r="V20" s="98"/>
      <c r="W20" s="98"/>
      <c r="X20" s="98"/>
      <c r="Y20" s="111"/>
      <c r="Z20" s="107"/>
      <c r="AA20" s="107"/>
      <c r="AB20" s="107"/>
      <c r="AC20" s="107"/>
      <c r="AD20" s="109"/>
      <c r="AE20" s="109"/>
      <c r="AF20" s="112"/>
      <c r="AG20" s="112"/>
      <c r="AH20" s="109"/>
      <c r="AI20" s="109"/>
      <c r="AJ20" s="109"/>
      <c r="AK20" s="109"/>
      <c r="AL20" s="114" t="str">
        <f t="shared" si="0"/>
        <v/>
      </c>
      <c r="AM20" s="110"/>
    </row>
    <row r="21" spans="1:42" s="21" customFormat="1">
      <c r="A21" s="94" t="s">
        <v>4</v>
      </c>
      <c r="B21" s="94" t="s">
        <v>7</v>
      </c>
      <c r="C21" s="29">
        <v>279919.8</v>
      </c>
      <c r="D21" s="22">
        <v>322190.08000000002</v>
      </c>
      <c r="E21" s="29">
        <v>370433.01</v>
      </c>
      <c r="F21" s="22">
        <v>499778.48</v>
      </c>
      <c r="G21" s="29">
        <v>415064.23</v>
      </c>
      <c r="H21" s="22">
        <v>495425.76</v>
      </c>
      <c r="I21" s="41">
        <v>468445.31</v>
      </c>
      <c r="J21" s="23">
        <v>444126.83</v>
      </c>
      <c r="K21" s="41">
        <v>420422.17</v>
      </c>
      <c r="L21" s="23">
        <v>483722.1</v>
      </c>
      <c r="M21" s="41">
        <v>510061.85</v>
      </c>
      <c r="N21" s="29">
        <f>SUM(M21-L21)</f>
        <v>26339.75</v>
      </c>
      <c r="O21" s="52">
        <v>562066.14</v>
      </c>
      <c r="P21" s="29">
        <f>SUM(O21-M21)</f>
        <v>52004.290000000037</v>
      </c>
      <c r="Q21" s="69">
        <v>557367.94999999995</v>
      </c>
      <c r="R21" s="29">
        <f>SUM(Q21-O21)</f>
        <v>-4698.1900000000605</v>
      </c>
      <c r="S21" s="98">
        <v>649123.64</v>
      </c>
      <c r="T21" s="98">
        <v>571966.5</v>
      </c>
      <c r="U21" s="98">
        <v>584911.54</v>
      </c>
      <c r="V21" s="98">
        <v>538601.65</v>
      </c>
      <c r="W21" s="98">
        <v>607234.61</v>
      </c>
      <c r="X21" s="98">
        <v>613406.53</v>
      </c>
      <c r="Y21" s="112">
        <v>648584.22</v>
      </c>
      <c r="Z21" s="109">
        <v>666759.59</v>
      </c>
      <c r="AA21" s="109">
        <v>668549.71</v>
      </c>
      <c r="AB21" s="109">
        <v>691370.18</v>
      </c>
      <c r="AC21" s="109">
        <v>743259.16</v>
      </c>
      <c r="AD21" s="109">
        <v>743729.31</v>
      </c>
      <c r="AE21" s="109">
        <v>686849.81</v>
      </c>
      <c r="AF21" s="112">
        <v>726462.49</v>
      </c>
      <c r="AG21" s="112">
        <v>785475.88</v>
      </c>
      <c r="AH21" s="109">
        <v>866293.69</v>
      </c>
      <c r="AI21" s="109">
        <v>973097.91</v>
      </c>
      <c r="AJ21" s="109">
        <v>1016807.9</v>
      </c>
      <c r="AK21" s="109">
        <v>1044487.02</v>
      </c>
      <c r="AL21" s="114">
        <f t="shared" si="0"/>
        <v>27679.119999999995</v>
      </c>
      <c r="AM21" s="110">
        <f t="shared" si="1"/>
        <v>2.7221582365754629E-2</v>
      </c>
    </row>
    <row r="22" spans="1:42" s="14" customFormat="1">
      <c r="A22" s="93"/>
      <c r="B22" s="93"/>
      <c r="C22" s="28"/>
      <c r="D22" s="17"/>
      <c r="E22" s="28"/>
      <c r="F22" s="17"/>
      <c r="G22" s="28"/>
      <c r="H22" s="17"/>
      <c r="I22" s="40"/>
      <c r="J22" s="18"/>
      <c r="K22" s="40"/>
      <c r="L22" s="18"/>
      <c r="M22" s="40"/>
      <c r="N22" s="28"/>
      <c r="O22" s="53"/>
      <c r="P22" s="33"/>
      <c r="Q22" s="46"/>
      <c r="R22" s="33"/>
      <c r="S22" s="98"/>
      <c r="T22" s="98"/>
      <c r="U22" s="98"/>
      <c r="V22" s="98"/>
      <c r="W22" s="98"/>
      <c r="X22" s="98"/>
      <c r="Y22" s="111"/>
      <c r="Z22" s="107"/>
      <c r="AA22" s="107"/>
      <c r="AB22" s="107"/>
      <c r="AC22" s="107"/>
      <c r="AD22" s="109"/>
      <c r="AE22" s="109"/>
      <c r="AF22" s="112"/>
      <c r="AG22" s="112"/>
      <c r="AH22" s="109"/>
      <c r="AI22" s="109"/>
      <c r="AJ22" s="109"/>
      <c r="AK22" s="109"/>
      <c r="AL22" s="114"/>
      <c r="AM22" s="110"/>
    </row>
    <row r="23" spans="1:42" s="21" customFormat="1">
      <c r="A23" s="94" t="s">
        <v>5</v>
      </c>
      <c r="B23" s="92" t="s">
        <v>8</v>
      </c>
      <c r="C23" s="27">
        <v>324420.47999999998</v>
      </c>
      <c r="D23" s="19">
        <v>400296.03</v>
      </c>
      <c r="E23" s="27">
        <v>455968.34</v>
      </c>
      <c r="F23" s="19">
        <v>447868.7</v>
      </c>
      <c r="G23" s="27">
        <v>480453.98</v>
      </c>
      <c r="H23" s="19">
        <v>487674.65</v>
      </c>
      <c r="I23" s="39">
        <v>549411.69999999995</v>
      </c>
      <c r="J23" s="20">
        <v>660515.14</v>
      </c>
      <c r="K23" s="39">
        <v>610086.79</v>
      </c>
      <c r="L23" s="20">
        <v>550988.52</v>
      </c>
      <c r="M23" s="39">
        <v>606123.28</v>
      </c>
      <c r="N23" s="29">
        <f>SUM(M23-L23)</f>
        <v>55134.760000000009</v>
      </c>
      <c r="O23" s="52">
        <v>575142.99</v>
      </c>
      <c r="P23" s="29">
        <f>SUM(O23-M23)</f>
        <v>-30980.290000000037</v>
      </c>
      <c r="Q23" s="69">
        <v>595612.5</v>
      </c>
      <c r="R23" s="29">
        <f>SUM(Q23-O23)</f>
        <v>20469.510000000009</v>
      </c>
      <c r="S23" s="98">
        <v>590460.61</v>
      </c>
      <c r="T23" s="98">
        <v>604410.99</v>
      </c>
      <c r="U23" s="98">
        <v>608753.28</v>
      </c>
      <c r="V23" s="98">
        <v>602641.93000000005</v>
      </c>
      <c r="W23" s="98">
        <v>612073.01</v>
      </c>
      <c r="X23" s="98">
        <v>660381.94999999995</v>
      </c>
      <c r="Y23" s="112">
        <v>629385.54</v>
      </c>
      <c r="Z23" s="109">
        <v>721375.76</v>
      </c>
      <c r="AA23" s="109">
        <v>790097.02</v>
      </c>
      <c r="AB23" s="109">
        <v>802292.11</v>
      </c>
      <c r="AC23" s="109">
        <v>850420.9</v>
      </c>
      <c r="AD23" s="109">
        <v>797530.17</v>
      </c>
      <c r="AE23" s="109">
        <v>826737.63</v>
      </c>
      <c r="AF23" s="112">
        <v>705816.07</v>
      </c>
      <c r="AG23" s="112">
        <v>753621.79</v>
      </c>
      <c r="AH23" s="109">
        <v>865958.1</v>
      </c>
      <c r="AI23" s="109">
        <v>914817.46</v>
      </c>
      <c r="AJ23" s="109">
        <v>1056523.25</v>
      </c>
      <c r="AK23" s="109"/>
      <c r="AL23" s="114"/>
      <c r="AM23" s="110"/>
    </row>
    <row r="24" spans="1:42" s="14" customFormat="1">
      <c r="A24" s="93"/>
      <c r="B24" s="95"/>
      <c r="C24" s="30"/>
      <c r="D24" s="15"/>
      <c r="E24" s="30"/>
      <c r="F24" s="15"/>
      <c r="G24" s="30"/>
      <c r="H24" s="15"/>
      <c r="I24" s="42"/>
      <c r="J24" s="16"/>
      <c r="K24" s="42"/>
      <c r="L24" s="16"/>
      <c r="M24" s="42"/>
      <c r="N24" s="28"/>
      <c r="O24" s="53"/>
      <c r="P24" s="33"/>
      <c r="Q24" s="46"/>
      <c r="R24" s="33"/>
      <c r="S24" s="98"/>
      <c r="T24" s="98"/>
      <c r="U24" s="98"/>
      <c r="V24" s="98"/>
      <c r="W24" s="98"/>
      <c r="X24" s="98"/>
      <c r="Y24" s="111"/>
      <c r="Z24" s="107"/>
      <c r="AA24" s="107"/>
      <c r="AB24" s="107"/>
      <c r="AC24" s="107"/>
      <c r="AD24" s="109"/>
      <c r="AE24" s="109"/>
      <c r="AF24" s="112"/>
      <c r="AG24" s="112"/>
      <c r="AH24" s="109"/>
      <c r="AI24" s="109"/>
      <c r="AJ24" s="109"/>
      <c r="AK24" s="109"/>
      <c r="AL24" s="114"/>
      <c r="AM24" s="110"/>
    </row>
    <row r="25" spans="1:42" s="21" customFormat="1">
      <c r="A25" s="92" t="s">
        <v>6</v>
      </c>
      <c r="B25" s="92" t="s">
        <v>9</v>
      </c>
      <c r="C25" s="27">
        <v>375154.84</v>
      </c>
      <c r="D25" s="19">
        <v>424532.22</v>
      </c>
      <c r="E25" s="27">
        <v>453178.72</v>
      </c>
      <c r="F25" s="19">
        <v>472897.14</v>
      </c>
      <c r="G25" s="27">
        <v>511503.5</v>
      </c>
      <c r="H25" s="19">
        <v>505374.57</v>
      </c>
      <c r="I25" s="39">
        <v>564306</v>
      </c>
      <c r="J25" s="20">
        <v>538685.06999999995</v>
      </c>
      <c r="K25" s="39">
        <v>619581.73</v>
      </c>
      <c r="L25" s="20">
        <v>689919.99</v>
      </c>
      <c r="M25" s="39">
        <v>685599.53</v>
      </c>
      <c r="N25" s="29">
        <f>SUM(M25-L25)</f>
        <v>-4320.4599999999627</v>
      </c>
      <c r="O25" s="52">
        <v>753757.89</v>
      </c>
      <c r="P25" s="29">
        <f>SUM(O25-M25)</f>
        <v>68158.359999999986</v>
      </c>
      <c r="Q25" s="69">
        <v>715499.05</v>
      </c>
      <c r="R25" s="29">
        <f>SUM(Q25-O25)</f>
        <v>-38258.839999999967</v>
      </c>
      <c r="S25" s="98">
        <v>687709.79</v>
      </c>
      <c r="T25" s="98">
        <v>779690.2</v>
      </c>
      <c r="U25" s="98">
        <v>717525.61</v>
      </c>
      <c r="V25" s="98">
        <v>662359.05000000005</v>
      </c>
      <c r="W25" s="98">
        <v>701878.8</v>
      </c>
      <c r="X25" s="98">
        <v>782288.89</v>
      </c>
      <c r="Y25" s="112">
        <v>899181.15</v>
      </c>
      <c r="Z25" s="109">
        <v>881351.5</v>
      </c>
      <c r="AA25" s="109">
        <v>828548.52</v>
      </c>
      <c r="AB25" s="109">
        <v>883243.2</v>
      </c>
      <c r="AC25" s="109">
        <v>847356.81</v>
      </c>
      <c r="AD25" s="109">
        <v>909629.34</v>
      </c>
      <c r="AE25" s="109">
        <v>970391.93</v>
      </c>
      <c r="AF25" s="112">
        <v>970931.63</v>
      </c>
      <c r="AG25" s="171">
        <v>896699.99</v>
      </c>
      <c r="AH25" s="162">
        <v>1311844.3</v>
      </c>
      <c r="AI25" s="162">
        <v>1235791.1709</v>
      </c>
      <c r="AJ25" s="162">
        <v>1143719.79</v>
      </c>
      <c r="AK25" s="162"/>
      <c r="AL25" s="114"/>
      <c r="AM25" s="110"/>
      <c r="AO25" s="52"/>
      <c r="AP25" s="148"/>
    </row>
    <row r="26" spans="1:42" s="14" customFormat="1">
      <c r="A26" s="95"/>
      <c r="B26" s="93"/>
      <c r="C26" s="28"/>
      <c r="D26" s="17"/>
      <c r="E26" s="28"/>
      <c r="F26" s="17"/>
      <c r="G26" s="28"/>
      <c r="H26" s="17"/>
      <c r="I26" s="40"/>
      <c r="J26" s="18"/>
      <c r="K26" s="40"/>
      <c r="L26" s="18"/>
      <c r="M26" s="40"/>
      <c r="N26" s="28"/>
      <c r="O26" s="53"/>
      <c r="P26" s="33"/>
      <c r="Q26" s="46"/>
      <c r="R26" s="33"/>
      <c r="S26" s="98"/>
      <c r="T26" s="98"/>
      <c r="U26" s="98"/>
      <c r="V26" s="98"/>
      <c r="W26" s="98"/>
      <c r="X26" s="98"/>
      <c r="Y26" s="111"/>
      <c r="Z26" s="107"/>
      <c r="AA26" s="107"/>
      <c r="AB26" s="107"/>
      <c r="AC26" s="107"/>
      <c r="AD26" s="109"/>
      <c r="AE26" s="109"/>
      <c r="AF26" s="112"/>
      <c r="AG26" s="112"/>
      <c r="AH26" s="109"/>
      <c r="AI26" s="109"/>
      <c r="AJ26" s="109"/>
      <c r="AK26" s="109"/>
      <c r="AL26" s="114"/>
      <c r="AM26" s="110"/>
    </row>
    <row r="27" spans="1:42" s="172" customFormat="1">
      <c r="A27" s="163" t="s">
        <v>7</v>
      </c>
      <c r="B27" s="163" t="s">
        <v>10</v>
      </c>
      <c r="C27" s="164">
        <v>392996</v>
      </c>
      <c r="D27" s="165">
        <v>482691.41</v>
      </c>
      <c r="E27" s="164">
        <v>452752.5</v>
      </c>
      <c r="F27" s="165">
        <v>522713.13</v>
      </c>
      <c r="G27" s="164">
        <v>478398.4</v>
      </c>
      <c r="H27" s="165">
        <v>543244.81999999995</v>
      </c>
      <c r="I27" s="166">
        <v>656448.23</v>
      </c>
      <c r="J27" s="167">
        <v>698761.62</v>
      </c>
      <c r="K27" s="166">
        <v>700546.99</v>
      </c>
      <c r="L27" s="167">
        <v>809095.91</v>
      </c>
      <c r="M27" s="166">
        <v>621496.31999999995</v>
      </c>
      <c r="N27" s="164">
        <f>SUM(M27-L27)</f>
        <v>-187599.59000000008</v>
      </c>
      <c r="O27" s="168">
        <v>696442.14</v>
      </c>
      <c r="P27" s="164">
        <f>SUM(O27-M27)</f>
        <v>74945.820000000065</v>
      </c>
      <c r="Q27" s="169">
        <v>707970.37</v>
      </c>
      <c r="R27" s="164">
        <f>SUM(Q27-O27)</f>
        <v>11528.229999999981</v>
      </c>
      <c r="S27" s="170">
        <v>697733.75</v>
      </c>
      <c r="T27" s="170">
        <v>638368.43000000005</v>
      </c>
      <c r="U27" s="170">
        <v>687173.36</v>
      </c>
      <c r="V27" s="170">
        <v>603002.47</v>
      </c>
      <c r="W27" s="170">
        <v>656547.66</v>
      </c>
      <c r="X27" s="170">
        <v>655351.11</v>
      </c>
      <c r="Y27" s="171">
        <v>733609.22</v>
      </c>
      <c r="Z27" s="162">
        <v>707838.05</v>
      </c>
      <c r="AA27" s="162">
        <v>843733.96</v>
      </c>
      <c r="AB27" s="162">
        <v>914347.45</v>
      </c>
      <c r="AC27" s="162">
        <v>867119.81</v>
      </c>
      <c r="AD27" s="162">
        <v>911399.36</v>
      </c>
      <c r="AE27" s="162">
        <v>810232.74</v>
      </c>
      <c r="AF27" s="171">
        <v>918350.69</v>
      </c>
      <c r="AG27" s="171">
        <v>865640.42</v>
      </c>
      <c r="AH27" s="162">
        <v>1197361.1000000001</v>
      </c>
      <c r="AI27" s="162">
        <v>1186059.54</v>
      </c>
      <c r="AJ27" s="162">
        <v>1143719.79</v>
      </c>
      <c r="AK27" s="162"/>
      <c r="AL27" s="114"/>
      <c r="AM27" s="110"/>
    </row>
    <row r="28" spans="1:42" s="184" customFormat="1">
      <c r="A28" s="173"/>
      <c r="B28" s="174"/>
      <c r="C28" s="175"/>
      <c r="D28" s="176"/>
      <c r="E28" s="175"/>
      <c r="F28" s="176"/>
      <c r="G28" s="175"/>
      <c r="H28" s="176"/>
      <c r="I28" s="177"/>
      <c r="J28" s="178"/>
      <c r="K28" s="177"/>
      <c r="L28" s="178"/>
      <c r="M28" s="177"/>
      <c r="N28" s="175"/>
      <c r="O28" s="179"/>
      <c r="P28" s="180"/>
      <c r="Q28" s="181"/>
      <c r="R28" s="180"/>
      <c r="S28" s="170"/>
      <c r="T28" s="170"/>
      <c r="U28" s="170"/>
      <c r="V28" s="170"/>
      <c r="W28" s="170"/>
      <c r="X28" s="170"/>
      <c r="Y28" s="182"/>
      <c r="Z28" s="183"/>
      <c r="AA28" s="183"/>
      <c r="AB28" s="183"/>
      <c r="AC28" s="183"/>
      <c r="AD28" s="162"/>
      <c r="AE28" s="162"/>
      <c r="AF28" s="171"/>
      <c r="AG28" s="171"/>
      <c r="AH28" s="162"/>
      <c r="AI28" s="162"/>
      <c r="AJ28" s="162"/>
      <c r="AK28" s="162"/>
      <c r="AL28" s="114"/>
      <c r="AM28" s="110"/>
    </row>
    <row r="29" spans="1:42" s="21" customFormat="1">
      <c r="A29" s="94" t="s">
        <v>8</v>
      </c>
      <c r="B29" s="94" t="s">
        <v>11</v>
      </c>
      <c r="C29" s="29">
        <v>431889.56</v>
      </c>
      <c r="D29" s="22">
        <v>447959.28</v>
      </c>
      <c r="E29" s="29">
        <v>537782.65</v>
      </c>
      <c r="F29" s="22">
        <v>573768.82999999996</v>
      </c>
      <c r="G29" s="29">
        <v>581105.94999999995</v>
      </c>
      <c r="H29" s="22">
        <v>618639.16</v>
      </c>
      <c r="I29" s="41">
        <v>626275.06000000006</v>
      </c>
      <c r="J29" s="23">
        <v>807970.21</v>
      </c>
      <c r="K29" s="41">
        <v>588797.62</v>
      </c>
      <c r="L29" s="23">
        <v>692915.82</v>
      </c>
      <c r="M29" s="41">
        <v>681366.93</v>
      </c>
      <c r="N29" s="29">
        <f>SUM(M29-L29)</f>
        <v>-11548.889999999898</v>
      </c>
      <c r="O29" s="52">
        <v>683584.35</v>
      </c>
      <c r="P29" s="29">
        <f>SUM(O29-M29)</f>
        <v>2217.4199999999255</v>
      </c>
      <c r="Q29" s="69">
        <v>739265.82</v>
      </c>
      <c r="R29" s="29">
        <f>SUM(Q29-O29)</f>
        <v>55681.469999999972</v>
      </c>
      <c r="S29" s="98">
        <v>690900.47999999998</v>
      </c>
      <c r="T29" s="98">
        <v>752982.24</v>
      </c>
      <c r="U29" s="98">
        <v>745308.06</v>
      </c>
      <c r="V29" s="98">
        <v>684317.69</v>
      </c>
      <c r="W29" s="98">
        <v>733308.77</v>
      </c>
      <c r="X29" s="98">
        <v>737839.35</v>
      </c>
      <c r="Y29" s="112">
        <v>742651.78</v>
      </c>
      <c r="Z29" s="109">
        <v>895847.3</v>
      </c>
      <c r="AA29" s="109">
        <v>881781.85</v>
      </c>
      <c r="AB29" s="109">
        <v>911547.43</v>
      </c>
      <c r="AC29" s="109">
        <v>910752.97</v>
      </c>
      <c r="AD29" s="109">
        <v>889895.04</v>
      </c>
      <c r="AE29" s="109">
        <v>937188.05</v>
      </c>
      <c r="AF29" s="112">
        <v>930766.96</v>
      </c>
      <c r="AG29" s="187">
        <v>1308452.28</v>
      </c>
      <c r="AH29" s="185">
        <v>1258973.46</v>
      </c>
      <c r="AI29" s="185">
        <v>1249647.1000000001</v>
      </c>
      <c r="AJ29" s="185">
        <v>1253536.8</v>
      </c>
      <c r="AK29" s="185"/>
      <c r="AL29" s="114"/>
      <c r="AM29" s="110"/>
    </row>
    <row r="30" spans="1:42" s="14" customFormat="1">
      <c r="A30" s="93"/>
      <c r="B30" s="93"/>
      <c r="C30" s="28"/>
      <c r="D30" s="17"/>
      <c r="E30" s="28"/>
      <c r="F30" s="17"/>
      <c r="G30" s="28"/>
      <c r="H30" s="17"/>
      <c r="I30" s="40"/>
      <c r="J30" s="18"/>
      <c r="K30" s="40"/>
      <c r="L30" s="18"/>
      <c r="M30" s="40"/>
      <c r="N30" s="28"/>
      <c r="O30" s="53"/>
      <c r="P30" s="33"/>
      <c r="Q30" s="46"/>
      <c r="R30" s="33"/>
      <c r="S30" s="98"/>
      <c r="T30" s="98"/>
      <c r="U30" s="98"/>
      <c r="V30" s="98"/>
      <c r="W30" s="98"/>
      <c r="X30" s="98"/>
      <c r="Y30" s="111"/>
      <c r="Z30" s="107"/>
      <c r="AA30" s="107"/>
      <c r="AB30" s="107"/>
      <c r="AC30" s="107"/>
      <c r="AD30" s="109"/>
      <c r="AE30" s="109"/>
      <c r="AF30" s="112"/>
      <c r="AG30" s="187"/>
      <c r="AH30" s="185"/>
      <c r="AI30" s="185"/>
      <c r="AJ30" s="185"/>
      <c r="AK30" s="185"/>
      <c r="AL30" s="114"/>
      <c r="AM30" s="110"/>
    </row>
    <row r="31" spans="1:42" s="21" customFormat="1">
      <c r="A31" s="94" t="s">
        <v>9</v>
      </c>
      <c r="B31" s="92" t="s">
        <v>12</v>
      </c>
      <c r="C31" s="27">
        <v>498356.52</v>
      </c>
      <c r="D31" s="19">
        <v>545228.31000000006</v>
      </c>
      <c r="E31" s="27">
        <v>536015.16</v>
      </c>
      <c r="F31" s="19">
        <v>526407.30000000005</v>
      </c>
      <c r="G31" s="27">
        <v>657752.38</v>
      </c>
      <c r="H31" s="19">
        <v>796243.31</v>
      </c>
      <c r="I31" s="39">
        <v>766282.84</v>
      </c>
      <c r="J31" s="20">
        <v>725501.37</v>
      </c>
      <c r="K31" s="39">
        <v>740505.74</v>
      </c>
      <c r="L31" s="20">
        <v>800498.7</v>
      </c>
      <c r="M31" s="39">
        <v>786533.01</v>
      </c>
      <c r="N31" s="29">
        <f>SUM(M31-L31)</f>
        <v>-13965.689999999944</v>
      </c>
      <c r="O31" s="52">
        <v>772184.38</v>
      </c>
      <c r="P31" s="29">
        <f>SUM(O31-M31)</f>
        <v>-14348.630000000005</v>
      </c>
      <c r="Q31" s="69">
        <v>857862.05</v>
      </c>
      <c r="R31" s="29">
        <f>SUM(Q31-O31)</f>
        <v>85677.670000000042</v>
      </c>
      <c r="S31" s="98">
        <v>863826.16</v>
      </c>
      <c r="T31" s="98">
        <v>880052.22</v>
      </c>
      <c r="U31" s="98">
        <v>874848.28</v>
      </c>
      <c r="V31" s="98">
        <v>717527.3</v>
      </c>
      <c r="W31" s="98">
        <v>822016</v>
      </c>
      <c r="X31" s="98">
        <v>884522.41</v>
      </c>
      <c r="Y31" s="112">
        <v>911830.88</v>
      </c>
      <c r="Z31" s="109">
        <v>868791.71</v>
      </c>
      <c r="AA31" s="109">
        <v>1021331.91</v>
      </c>
      <c r="AB31" s="109">
        <v>973186.75</v>
      </c>
      <c r="AC31" s="109">
        <v>1037120.71</v>
      </c>
      <c r="AD31" s="109">
        <v>1024228.29</v>
      </c>
      <c r="AE31" s="109">
        <v>944233.16</v>
      </c>
      <c r="AF31" s="112">
        <v>1009094.34</v>
      </c>
      <c r="AG31" s="187">
        <v>1177703.3500000001</v>
      </c>
      <c r="AH31" s="185">
        <v>1243183.1499999999</v>
      </c>
      <c r="AI31" s="185">
        <v>1221728.6200000001</v>
      </c>
      <c r="AJ31" s="185">
        <v>1302108.8400000001</v>
      </c>
      <c r="AK31" s="185"/>
      <c r="AL31" s="114"/>
      <c r="AM31" s="110"/>
    </row>
    <row r="32" spans="1:42" s="14" customFormat="1">
      <c r="A32" s="93"/>
      <c r="B32" s="95"/>
      <c r="C32" s="30"/>
      <c r="D32" s="15"/>
      <c r="E32" s="30"/>
      <c r="F32" s="15"/>
      <c r="G32" s="30"/>
      <c r="H32" s="15"/>
      <c r="I32" s="42"/>
      <c r="J32" s="16"/>
      <c r="K32" s="42"/>
      <c r="L32" s="16"/>
      <c r="M32" s="42"/>
      <c r="N32" s="28"/>
      <c r="O32" s="53"/>
      <c r="P32" s="33"/>
      <c r="Q32" s="46"/>
      <c r="R32" s="33"/>
      <c r="S32" s="98"/>
      <c r="T32" s="98"/>
      <c r="U32" s="98"/>
      <c r="V32" s="98"/>
      <c r="W32" s="98"/>
      <c r="X32" s="98"/>
      <c r="Y32" s="111"/>
      <c r="Z32" s="107"/>
      <c r="AA32" s="107"/>
      <c r="AB32" s="107"/>
      <c r="AC32" s="107"/>
      <c r="AD32" s="109"/>
      <c r="AE32" s="109"/>
      <c r="AF32" s="112"/>
      <c r="AG32" s="187"/>
      <c r="AH32" s="185"/>
      <c r="AI32" s="185"/>
      <c r="AJ32" s="185"/>
      <c r="AK32" s="185"/>
      <c r="AL32" s="114"/>
      <c r="AM32" s="110"/>
    </row>
    <row r="33" spans="1:43" s="21" customFormat="1">
      <c r="A33" s="92" t="s">
        <v>10</v>
      </c>
      <c r="B33" s="92" t="s">
        <v>13</v>
      </c>
      <c r="C33" s="27">
        <v>441299.75</v>
      </c>
      <c r="D33" s="19">
        <v>481588.36</v>
      </c>
      <c r="E33" s="27">
        <v>580114.5</v>
      </c>
      <c r="F33" s="19">
        <v>643960.16</v>
      </c>
      <c r="G33" s="27">
        <v>659011.56000000006</v>
      </c>
      <c r="H33" s="19">
        <v>721835.9</v>
      </c>
      <c r="I33" s="39">
        <v>715902.44</v>
      </c>
      <c r="J33" s="20">
        <v>736298.44</v>
      </c>
      <c r="K33" s="39">
        <v>742017.35</v>
      </c>
      <c r="L33" s="20">
        <v>758828.07</v>
      </c>
      <c r="M33" s="39">
        <v>635702.14</v>
      </c>
      <c r="N33" s="29">
        <f>SUM(M33-L33)</f>
        <v>-123125.92999999993</v>
      </c>
      <c r="O33" s="52">
        <v>757306.06</v>
      </c>
      <c r="P33" s="29">
        <f>SUM(O33-M33)</f>
        <v>121603.92000000004</v>
      </c>
      <c r="Q33" s="69">
        <v>850164.3</v>
      </c>
      <c r="R33" s="29">
        <f>SUM(Q33-O33)</f>
        <v>92858.239999999991</v>
      </c>
      <c r="S33" s="98">
        <v>706165.17</v>
      </c>
      <c r="T33" s="98">
        <v>731241.53</v>
      </c>
      <c r="U33" s="98">
        <v>716657.5</v>
      </c>
      <c r="V33" s="98">
        <v>637225.09</v>
      </c>
      <c r="W33" s="98">
        <v>762574.05</v>
      </c>
      <c r="X33" s="98">
        <v>802498.65</v>
      </c>
      <c r="Y33" s="112">
        <v>764587.04</v>
      </c>
      <c r="Z33" s="109">
        <v>891216.4</v>
      </c>
      <c r="AA33" s="109">
        <v>898896.9</v>
      </c>
      <c r="AB33" s="109">
        <v>986677.73</v>
      </c>
      <c r="AC33" s="109">
        <v>932427.29</v>
      </c>
      <c r="AD33" s="109">
        <v>903905.24</v>
      </c>
      <c r="AE33" s="109">
        <v>943483.67</v>
      </c>
      <c r="AF33" s="112">
        <v>1015120.42</v>
      </c>
      <c r="AG33" s="171">
        <v>1138204.69</v>
      </c>
      <c r="AH33" s="162">
        <v>1169514.43</v>
      </c>
      <c r="AI33" s="162">
        <v>1312767.79</v>
      </c>
      <c r="AJ33" s="162">
        <v>1270590.17</v>
      </c>
      <c r="AK33" s="162"/>
      <c r="AL33" s="114"/>
      <c r="AM33" s="110"/>
      <c r="AO33" s="150"/>
      <c r="AP33" s="150"/>
      <c r="AQ33" s="150"/>
    </row>
    <row r="34" spans="1:43" s="14" customFormat="1">
      <c r="A34" s="96"/>
      <c r="B34" s="93"/>
      <c r="C34" s="28"/>
      <c r="D34" s="17"/>
      <c r="E34" s="28"/>
      <c r="F34" s="17"/>
      <c r="G34" s="28"/>
      <c r="H34" s="17"/>
      <c r="I34" s="40"/>
      <c r="J34" s="18"/>
      <c r="K34" s="40"/>
      <c r="L34" s="18"/>
      <c r="M34" s="40"/>
      <c r="N34" s="28"/>
      <c r="O34" s="53"/>
      <c r="P34" s="33"/>
      <c r="Q34" s="46"/>
      <c r="R34" s="33"/>
      <c r="S34" s="98"/>
      <c r="T34" s="98"/>
      <c r="U34" s="98"/>
      <c r="V34" s="98"/>
      <c r="W34" s="98"/>
      <c r="X34" s="98"/>
      <c r="Y34" s="111"/>
      <c r="Z34" s="107"/>
      <c r="AA34" s="107"/>
      <c r="AB34" s="107"/>
      <c r="AC34" s="107"/>
      <c r="AD34" s="109"/>
      <c r="AE34" s="109"/>
      <c r="AF34" s="112"/>
      <c r="AG34" s="171"/>
      <c r="AH34" s="162"/>
      <c r="AI34" s="162"/>
      <c r="AJ34" s="162"/>
      <c r="AK34" s="162"/>
      <c r="AL34" s="114"/>
      <c r="AM34" s="110"/>
    </row>
    <row r="35" spans="1:43" s="21" customFormat="1">
      <c r="A35" s="92" t="s">
        <v>11</v>
      </c>
      <c r="B35" s="94" t="s">
        <v>16</v>
      </c>
      <c r="C35" s="29">
        <v>491739.48</v>
      </c>
      <c r="D35" s="22">
        <v>528277.78</v>
      </c>
      <c r="E35" s="29">
        <v>491155.34</v>
      </c>
      <c r="F35" s="22">
        <v>465802.81</v>
      </c>
      <c r="G35" s="29">
        <v>552623.84</v>
      </c>
      <c r="H35" s="22">
        <v>569036.79</v>
      </c>
      <c r="I35" s="41">
        <v>649013.87</v>
      </c>
      <c r="J35" s="23">
        <v>655738.86</v>
      </c>
      <c r="K35" s="41">
        <v>595933.94999999995</v>
      </c>
      <c r="L35" s="23">
        <v>726027.09</v>
      </c>
      <c r="M35" s="41">
        <v>709498.81</v>
      </c>
      <c r="N35" s="29">
        <f>SUM(M35-L35)</f>
        <v>-16528.279999999912</v>
      </c>
      <c r="O35" s="52">
        <v>722467.96</v>
      </c>
      <c r="P35" s="29">
        <f>SUM(O35-M35)</f>
        <v>12969.149999999907</v>
      </c>
      <c r="Q35" s="69">
        <v>724696.46</v>
      </c>
      <c r="R35" s="29">
        <f>SUM(Q35-O35)</f>
        <v>2228.5</v>
      </c>
      <c r="S35" s="98">
        <v>769852.72</v>
      </c>
      <c r="T35" s="98">
        <v>690308.61</v>
      </c>
      <c r="U35" s="98">
        <v>782954.92</v>
      </c>
      <c r="V35" s="98">
        <v>710080.13</v>
      </c>
      <c r="W35" s="98">
        <v>699456.09</v>
      </c>
      <c r="X35" s="98">
        <v>736848.77</v>
      </c>
      <c r="Y35" s="112">
        <v>777987.3</v>
      </c>
      <c r="Z35" s="109">
        <v>858436.75</v>
      </c>
      <c r="AA35" s="109">
        <v>864903.9</v>
      </c>
      <c r="AB35" s="109">
        <v>954677.45</v>
      </c>
      <c r="AC35" s="109">
        <v>939589.01</v>
      </c>
      <c r="AD35" s="109">
        <v>856710.41</v>
      </c>
      <c r="AE35" s="109">
        <v>850927.04</v>
      </c>
      <c r="AF35" s="112">
        <v>967391.07</v>
      </c>
      <c r="AG35" s="171">
        <v>1054559.9099999999</v>
      </c>
      <c r="AH35" s="162">
        <v>1220531.6299999999</v>
      </c>
      <c r="AI35" s="162">
        <v>1209303.72</v>
      </c>
      <c r="AJ35" s="162">
        <v>1208788.83</v>
      </c>
      <c r="AK35" s="162"/>
      <c r="AL35" s="114"/>
      <c r="AM35" s="110"/>
      <c r="AO35" s="52"/>
    </row>
    <row r="36" spans="1:43" s="14" customFormat="1">
      <c r="A36" s="93"/>
      <c r="B36" s="93"/>
      <c r="C36" s="28"/>
      <c r="D36" s="17"/>
      <c r="E36" s="28"/>
      <c r="F36" s="17"/>
      <c r="G36" s="28"/>
      <c r="H36" s="17"/>
      <c r="I36" s="40"/>
      <c r="J36" s="18"/>
      <c r="K36" s="40"/>
      <c r="L36" s="18"/>
      <c r="M36" s="40"/>
      <c r="N36" s="28"/>
      <c r="O36" s="53"/>
      <c r="P36" s="33"/>
      <c r="Q36" s="46"/>
      <c r="R36" s="33"/>
      <c r="S36" s="98"/>
      <c r="T36" s="98"/>
      <c r="U36" s="98"/>
      <c r="V36" s="98"/>
      <c r="W36" s="98"/>
      <c r="X36" s="98"/>
      <c r="Y36" s="111"/>
      <c r="Z36" s="107"/>
      <c r="AA36" s="107"/>
      <c r="AB36" s="107"/>
      <c r="AC36" s="107"/>
      <c r="AD36" s="109"/>
      <c r="AE36" s="109"/>
      <c r="AF36" s="112"/>
      <c r="AG36" s="171"/>
      <c r="AH36" s="162"/>
      <c r="AI36" s="162"/>
      <c r="AJ36" s="162"/>
      <c r="AK36" s="162"/>
      <c r="AL36" s="114"/>
      <c r="AM36" s="110"/>
    </row>
    <row r="37" spans="1:43" s="21" customFormat="1">
      <c r="A37" s="154" t="s">
        <v>12</v>
      </c>
      <c r="B37" s="94" t="s">
        <v>17</v>
      </c>
      <c r="C37" s="29">
        <v>461143.84</v>
      </c>
      <c r="D37" s="22">
        <v>489097.83</v>
      </c>
      <c r="E37" s="29">
        <v>478093.65</v>
      </c>
      <c r="F37" s="22">
        <v>654813.54</v>
      </c>
      <c r="G37" s="29">
        <v>594819.5</v>
      </c>
      <c r="H37" s="22">
        <v>619101.64</v>
      </c>
      <c r="I37" s="41">
        <v>625441.47</v>
      </c>
      <c r="J37" s="23">
        <v>637361.72</v>
      </c>
      <c r="K37" s="41">
        <v>681985.61</v>
      </c>
      <c r="L37" s="23">
        <v>491292.3</v>
      </c>
      <c r="M37" s="41">
        <v>639140.59</v>
      </c>
      <c r="N37" s="29">
        <f>SUM(M37-L37)</f>
        <v>147848.28999999998</v>
      </c>
      <c r="O37" s="52">
        <v>667222.13</v>
      </c>
      <c r="P37" s="29">
        <f>SUM(O37-M37)</f>
        <v>28081.540000000037</v>
      </c>
      <c r="Q37" s="69">
        <v>735294.57</v>
      </c>
      <c r="R37" s="29">
        <f>SUM(Q37-O37)</f>
        <v>68072.439999999944</v>
      </c>
      <c r="S37" s="98">
        <v>820513.52</v>
      </c>
      <c r="T37" s="98">
        <v>722624.71</v>
      </c>
      <c r="U37" s="98">
        <v>693548.89</v>
      </c>
      <c r="V37" s="98">
        <v>645644.15</v>
      </c>
      <c r="W37" s="98">
        <v>782720.44</v>
      </c>
      <c r="X37" s="98">
        <v>761691.23</v>
      </c>
      <c r="Y37" s="112">
        <v>799951.39</v>
      </c>
      <c r="Z37" s="109">
        <v>868563.51</v>
      </c>
      <c r="AA37" s="109">
        <v>948413.97</v>
      </c>
      <c r="AB37" s="109">
        <v>946956.41</v>
      </c>
      <c r="AC37" s="109">
        <v>918404.88</v>
      </c>
      <c r="AD37" s="109">
        <v>860526.01</v>
      </c>
      <c r="AE37" s="109">
        <v>901451.83</v>
      </c>
      <c r="AF37" s="112">
        <v>915119.24</v>
      </c>
      <c r="AG37" s="171">
        <v>1067102.3799999999</v>
      </c>
      <c r="AH37" s="162">
        <v>1053382.9099999999</v>
      </c>
      <c r="AI37" s="162">
        <v>1223983.55</v>
      </c>
      <c r="AJ37" s="162">
        <v>1199004.24</v>
      </c>
      <c r="AK37" s="162"/>
      <c r="AL37" s="114"/>
      <c r="AM37" s="110"/>
      <c r="AN37" s="137"/>
    </row>
    <row r="38" spans="1:43" ht="15.75">
      <c r="A38" s="155"/>
      <c r="B38" s="54"/>
      <c r="C38" s="31" t="s">
        <v>20</v>
      </c>
      <c r="D38" s="7" t="s">
        <v>20</v>
      </c>
      <c r="E38" s="31" t="s">
        <v>20</v>
      </c>
      <c r="F38" s="7" t="s">
        <v>20</v>
      </c>
      <c r="G38" s="31" t="s">
        <v>20</v>
      </c>
      <c r="H38" s="7" t="s">
        <v>20</v>
      </c>
      <c r="I38" s="31" t="s">
        <v>20</v>
      </c>
      <c r="J38" s="7" t="s">
        <v>20</v>
      </c>
      <c r="K38" s="31" t="s">
        <v>20</v>
      </c>
      <c r="L38" s="7" t="s">
        <v>20</v>
      </c>
      <c r="M38" s="31" t="s">
        <v>20</v>
      </c>
      <c r="N38" s="31" t="s">
        <v>20</v>
      </c>
      <c r="O38" s="31" t="s">
        <v>20</v>
      </c>
      <c r="P38" s="64" t="s">
        <v>33</v>
      </c>
      <c r="Q38" s="31" t="s">
        <v>20</v>
      </c>
      <c r="R38" s="64" t="s">
        <v>33</v>
      </c>
      <c r="S38" s="31" t="s">
        <v>20</v>
      </c>
      <c r="T38" s="101"/>
      <c r="U38" s="101"/>
      <c r="V38" s="102"/>
      <c r="W38" s="102"/>
      <c r="X38" s="102"/>
      <c r="Y38" s="102"/>
      <c r="Z38" s="102"/>
      <c r="AA38" s="102"/>
      <c r="AB38" s="135"/>
      <c r="AC38" s="102"/>
      <c r="AD38" s="53"/>
      <c r="AE38" s="53"/>
      <c r="AF38" s="53"/>
      <c r="AG38" s="53"/>
      <c r="AH38" s="159"/>
      <c r="AI38" s="159"/>
      <c r="AJ38" s="109"/>
      <c r="AK38" s="109"/>
      <c r="AL38" s="114"/>
      <c r="AM38" s="158"/>
      <c r="AN38" s="14"/>
    </row>
    <row r="39" spans="1:43">
      <c r="A39" s="94"/>
      <c r="B39" s="117"/>
      <c r="C39" s="28">
        <f t="shared" ref="C39:L39" si="2">SUM(C15:C37)</f>
        <v>4928215.1999999993</v>
      </c>
      <c r="D39" s="2">
        <f t="shared" si="2"/>
        <v>5535237.8000000007</v>
      </c>
      <c r="E39" s="28">
        <f t="shared" si="2"/>
        <v>5830497.8499999996</v>
      </c>
      <c r="F39" s="2">
        <f t="shared" si="2"/>
        <v>6422687.7999999998</v>
      </c>
      <c r="G39" s="28">
        <f t="shared" si="2"/>
        <v>6557717.9800000004</v>
      </c>
      <c r="H39" s="2">
        <f t="shared" si="2"/>
        <v>7073465.1799999997</v>
      </c>
      <c r="I39" s="28">
        <f t="shared" si="2"/>
        <v>7451523.5299999993</v>
      </c>
      <c r="J39" s="2">
        <f t="shared" si="2"/>
        <v>7982077.6500000004</v>
      </c>
      <c r="K39" s="28">
        <f t="shared" si="2"/>
        <v>7655214.5300000003</v>
      </c>
      <c r="L39" s="2">
        <f t="shared" si="2"/>
        <v>8088883.7800000012</v>
      </c>
      <c r="M39" s="28">
        <f t="shared" ref="M39:T39" si="3">SUM(M15:M37)</f>
        <v>7863895.0700000003</v>
      </c>
      <c r="N39" s="28">
        <f t="shared" si="3"/>
        <v>-224988.70999999979</v>
      </c>
      <c r="O39" s="62">
        <f t="shared" si="3"/>
        <v>8359501.5700000003</v>
      </c>
      <c r="P39" s="63">
        <f t="shared" si="3"/>
        <v>495606.5</v>
      </c>
      <c r="Q39" s="63">
        <f t="shared" si="3"/>
        <v>8725141.2899999991</v>
      </c>
      <c r="R39" s="63">
        <f t="shared" si="3"/>
        <v>365639.72</v>
      </c>
      <c r="S39" s="63">
        <f t="shared" si="3"/>
        <v>8779268.1100000013</v>
      </c>
      <c r="T39" s="63">
        <f t="shared" si="3"/>
        <v>8584225.0399999991</v>
      </c>
      <c r="U39" s="63">
        <f t="shared" ref="U39:AB39" si="4">SUM(U15:U37)</f>
        <v>8657600.459999999</v>
      </c>
      <c r="V39" s="63">
        <f t="shared" si="4"/>
        <v>7858696.7300000004</v>
      </c>
      <c r="W39" s="63">
        <f t="shared" si="4"/>
        <v>8553790.9700000007</v>
      </c>
      <c r="X39" s="63">
        <f t="shared" si="4"/>
        <v>8840723.9900000002</v>
      </c>
      <c r="Y39" s="62">
        <f t="shared" si="4"/>
        <v>9256666.7500000019</v>
      </c>
      <c r="Z39" s="63">
        <f t="shared" si="4"/>
        <v>9639169.7400000002</v>
      </c>
      <c r="AA39" s="63">
        <f t="shared" si="4"/>
        <v>10218333.700000001</v>
      </c>
      <c r="AB39" s="63">
        <f t="shared" si="4"/>
        <v>10647769.389999999</v>
      </c>
      <c r="AC39" s="63">
        <f t="shared" ref="AC39:AE39" si="5">SUM(AC15:AC37)</f>
        <v>10835143.120000001</v>
      </c>
      <c r="AD39" s="63">
        <f t="shared" si="5"/>
        <v>10653870.77</v>
      </c>
      <c r="AE39" s="63">
        <f t="shared" si="5"/>
        <v>10372479.6</v>
      </c>
      <c r="AF39" s="63">
        <f t="shared" ref="AF39:AJ39" si="6">SUM(AF15:AF37)</f>
        <v>10806213.820000002</v>
      </c>
      <c r="AG39" s="188">
        <f t="shared" si="6"/>
        <v>11998698.780000001</v>
      </c>
      <c r="AH39" s="160">
        <f t="shared" si="6"/>
        <v>13330105.699999999</v>
      </c>
      <c r="AI39" s="160">
        <f t="shared" si="6"/>
        <v>13945629.210900003</v>
      </c>
      <c r="AJ39" s="160">
        <f t="shared" si="6"/>
        <v>14142627.020000001</v>
      </c>
      <c r="AK39" s="157">
        <f>SUM(AK15:AK37)</f>
        <v>4582201.59</v>
      </c>
      <c r="AL39" s="114"/>
      <c r="AM39" s="110"/>
    </row>
    <row r="40" spans="1:43" ht="15.75">
      <c r="A40" s="215" t="s">
        <v>72</v>
      </c>
      <c r="B40" s="216"/>
      <c r="C40" s="32"/>
      <c r="D40" s="8"/>
      <c r="E40" s="32"/>
      <c r="F40" s="8"/>
      <c r="G40" s="32"/>
      <c r="H40" s="8"/>
      <c r="I40" s="32"/>
      <c r="J40" s="8"/>
      <c r="K40" s="32"/>
      <c r="L40" s="8"/>
      <c r="M40" s="44"/>
      <c r="N40" s="44"/>
      <c r="Q40" s="74">
        <f>(Q39)/(O39)-1</f>
        <v>4.3739416392022834E-2</v>
      </c>
      <c r="S40" s="74">
        <f>(S39)/(Q39)-1</f>
        <v>6.2035465330558814E-3</v>
      </c>
      <c r="T40" s="74">
        <f t="shared" ref="T40:AD40" si="7">(T39)/(S39)-1</f>
        <v>-2.2216324590638603E-2</v>
      </c>
      <c r="U40" s="74">
        <f t="shared" si="7"/>
        <v>8.5477046160942205E-3</v>
      </c>
      <c r="V40" s="74">
        <f t="shared" si="7"/>
        <v>-9.2277731421207099E-2</v>
      </c>
      <c r="W40" s="153">
        <f t="shared" si="7"/>
        <v>8.8449047454208118E-2</v>
      </c>
      <c r="X40" s="153">
        <f t="shared" si="7"/>
        <v>3.3544544285257327E-2</v>
      </c>
      <c r="Y40" s="153">
        <f t="shared" si="7"/>
        <v>4.7048495176468252E-2</v>
      </c>
      <c r="Z40" s="153">
        <f t="shared" si="7"/>
        <v>4.132189267805253E-2</v>
      </c>
      <c r="AA40" s="153">
        <f t="shared" si="7"/>
        <v>6.0084423827150069E-2</v>
      </c>
      <c r="AB40" s="153">
        <f t="shared" si="7"/>
        <v>4.2025999796815983E-2</v>
      </c>
      <c r="AC40" s="153">
        <f t="shared" si="7"/>
        <v>1.7597463199754859E-2</v>
      </c>
      <c r="AD40" s="153">
        <f t="shared" si="7"/>
        <v>-1.6730037433968059E-2</v>
      </c>
      <c r="AE40" s="153">
        <f>(AE39)/(AD39)-1</f>
        <v>-2.6412106554958736E-2</v>
      </c>
      <c r="AF40" s="153">
        <f>(AF39)/(AE39)-1</f>
        <v>4.1815866285242143E-2</v>
      </c>
      <c r="AG40" s="153">
        <f>(AG39)/(AF39)-1</f>
        <v>0.11035178276714852</v>
      </c>
      <c r="AH40" s="153">
        <f>(AH39)/(AG39)-1</f>
        <v>0.11096260889716225</v>
      </c>
      <c r="AI40" s="153">
        <f t="shared" ref="AI40" si="8">(AI39)/(AH39)-1</f>
        <v>4.617544112197125E-2</v>
      </c>
      <c r="AJ40" s="186"/>
      <c r="AK40" s="186"/>
      <c r="AO40" s="108"/>
    </row>
    <row r="41" spans="1:43">
      <c r="A41" s="118"/>
      <c r="B41" s="105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05"/>
      <c r="N41" s="105"/>
      <c r="O41" s="14"/>
      <c r="P41" s="14"/>
      <c r="Q41" s="74"/>
      <c r="R41" s="1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</row>
    <row r="42" spans="1:43" ht="30.75" customHeight="1">
      <c r="A42" s="105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AD42" s="152" t="s">
        <v>70</v>
      </c>
      <c r="AE42" s="152" t="s">
        <v>68</v>
      </c>
      <c r="AF42" s="152" t="s">
        <v>69</v>
      </c>
      <c r="AG42" s="152" t="s">
        <v>99</v>
      </c>
      <c r="AH42" s="152" t="s">
        <v>100</v>
      </c>
      <c r="AI42" s="152" t="s">
        <v>101</v>
      </c>
      <c r="AJ42" s="152" t="s">
        <v>102</v>
      </c>
      <c r="AK42" s="152" t="s">
        <v>105</v>
      </c>
      <c r="AL42" s="189" t="s">
        <v>106</v>
      </c>
      <c r="AN42" s="103"/>
    </row>
    <row r="43" spans="1:43" ht="15.75">
      <c r="A43" s="10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19"/>
      <c r="M43" s="17"/>
      <c r="N43" s="14"/>
      <c r="O43" s="14"/>
      <c r="P43" s="14"/>
      <c r="Q43" s="14"/>
      <c r="R43" s="14"/>
      <c r="S43" s="14"/>
      <c r="AB43" s="1" t="s">
        <v>51</v>
      </c>
      <c r="AD43" s="103">
        <f>SUM(AC15:AC21)</f>
        <v>3531950.74</v>
      </c>
      <c r="AE43" s="103">
        <f>SUM(AD15:AD21)</f>
        <v>3500046.9099999997</v>
      </c>
      <c r="AF43" s="103">
        <f>SUM(AE15:AE21)</f>
        <v>3187833.5500000003</v>
      </c>
      <c r="AG43" s="103">
        <f>SUM(AF15:AF21)</f>
        <v>3373623.4000000004</v>
      </c>
      <c r="AH43" s="103">
        <f>SUM(AG15:AG21)</f>
        <v>3736713.9699999997</v>
      </c>
      <c r="AI43" s="103">
        <f>SUM(AH15:AH21)</f>
        <v>4009356.62</v>
      </c>
      <c r="AJ43" s="103">
        <f>SUM(AI15:AI21)</f>
        <v>4391530.2600000007</v>
      </c>
      <c r="AK43" s="103">
        <f>SUM(AJ15:AJ21)</f>
        <v>4564635.3100000005</v>
      </c>
      <c r="AL43" s="190">
        <v>13300000</v>
      </c>
      <c r="AM43" s="1" t="s">
        <v>121</v>
      </c>
      <c r="AN43" s="103"/>
    </row>
    <row r="44" spans="1:43" ht="15.75">
      <c r="A44" s="105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20"/>
      <c r="M44" s="121"/>
      <c r="N44" s="14"/>
      <c r="O44" s="14"/>
      <c r="P44" s="14"/>
      <c r="Q44" s="14"/>
      <c r="R44" s="14"/>
      <c r="S44" s="14"/>
      <c r="Y44" s="103">
        <f>SUM(AA39:AF39)/6</f>
        <v>10588968.4</v>
      </c>
      <c r="AL44" s="190"/>
    </row>
    <row r="45" spans="1:43" ht="15.75">
      <c r="A45" s="105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20"/>
      <c r="M45" s="53"/>
      <c r="N45" s="14"/>
      <c r="O45" s="14"/>
      <c r="P45" s="14"/>
      <c r="Q45" s="14"/>
      <c r="R45" s="14"/>
      <c r="S45" s="14"/>
      <c r="AB45" s="1" t="s">
        <v>52</v>
      </c>
      <c r="AD45" s="104">
        <f>SUM(AD15:AD21)</f>
        <v>3500046.9099999997</v>
      </c>
      <c r="AE45" s="104">
        <f>SUM(AE15:AE21)</f>
        <v>3187833.5500000003</v>
      </c>
      <c r="AF45" s="104">
        <f>SUM(AF15:AF21)</f>
        <v>3373623.4000000004</v>
      </c>
      <c r="AG45" s="104">
        <f>SUM(AG15:AG21)</f>
        <v>3736713.9699999997</v>
      </c>
      <c r="AH45" s="104">
        <f>SUM(AH15:AH21)</f>
        <v>4009356.62</v>
      </c>
      <c r="AI45" s="104">
        <f>SUM(AI15:AI21)</f>
        <v>4391530.2600000007</v>
      </c>
      <c r="AJ45" s="104">
        <f>SUM(AJ15:AJ21,)</f>
        <v>4564635.3100000005</v>
      </c>
      <c r="AK45" s="104">
        <f>SUM(AK39)</f>
        <v>4582201.59</v>
      </c>
      <c r="AL45" s="192">
        <f>AK39</f>
        <v>4582201.59</v>
      </c>
      <c r="AM45" s="1" t="s">
        <v>122</v>
      </c>
    </row>
    <row r="46" spans="1:43" ht="15.75">
      <c r="A46" s="105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20"/>
      <c r="M46" s="121"/>
      <c r="N46" s="14"/>
      <c r="O46" s="14"/>
      <c r="P46" s="14"/>
      <c r="Q46" s="122"/>
      <c r="R46" s="14"/>
      <c r="S46" s="14"/>
      <c r="AL46" s="191"/>
    </row>
    <row r="47" spans="1:43" ht="15.75">
      <c r="A47" s="105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20"/>
      <c r="M47" s="53"/>
      <c r="N47" s="14"/>
      <c r="O47" s="14"/>
      <c r="P47" s="14"/>
      <c r="Q47" s="14"/>
      <c r="R47" s="14"/>
      <c r="S47" s="14"/>
      <c r="AB47" s="1" t="s">
        <v>71</v>
      </c>
      <c r="AD47" s="103">
        <f t="shared" ref="AD47:AG47" si="9">AD43-AD45</f>
        <v>31903.83000000054</v>
      </c>
      <c r="AE47" s="103">
        <f t="shared" si="9"/>
        <v>312213.3599999994</v>
      </c>
      <c r="AF47" s="103">
        <f t="shared" si="9"/>
        <v>-185789.85000000009</v>
      </c>
      <c r="AG47" s="103">
        <f t="shared" si="9"/>
        <v>-363090.56999999937</v>
      </c>
      <c r="AH47" s="103">
        <f>AH43-AH45</f>
        <v>-272642.65000000037</v>
      </c>
      <c r="AI47" s="103">
        <f>AI43-AI45</f>
        <v>-382173.6400000006</v>
      </c>
      <c r="AJ47" s="103">
        <f>AJ43-AJ45</f>
        <v>-173105.04999999981</v>
      </c>
      <c r="AK47" s="103">
        <f>AK43-AK45</f>
        <v>-17566.279999999329</v>
      </c>
      <c r="AL47" s="193">
        <f>AL44-AL45</f>
        <v>-4582201.59</v>
      </c>
    </row>
    <row r="48" spans="1:43" ht="15.75">
      <c r="A48" s="105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20"/>
      <c r="M48" s="53"/>
      <c r="N48" s="14"/>
      <c r="O48" s="14"/>
      <c r="P48" s="14"/>
      <c r="Q48" s="14"/>
      <c r="R48" s="14"/>
      <c r="S48" s="14"/>
      <c r="AL48" s="191"/>
    </row>
    <row r="49" spans="1:38" ht="15.75">
      <c r="A49" s="105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23"/>
      <c r="M49" s="53"/>
      <c r="N49" s="14"/>
      <c r="O49" s="14"/>
      <c r="P49" s="14"/>
      <c r="Q49" s="14"/>
      <c r="R49" s="14"/>
      <c r="S49" s="14"/>
      <c r="AD49" s="108">
        <f t="shared" ref="AD49:AG49" si="10">-(AD47/AD43)</f>
        <v>-9.0329204308213368E-3</v>
      </c>
      <c r="AE49" s="108">
        <f t="shared" si="10"/>
        <v>-8.9202621572863267E-2</v>
      </c>
      <c r="AF49" s="108">
        <f t="shared" si="10"/>
        <v>5.8280913067120479E-2</v>
      </c>
      <c r="AG49" s="108">
        <f t="shared" si="10"/>
        <v>0.10762628988167421</v>
      </c>
      <c r="AH49" s="108">
        <f>-(AH47/AH43)</f>
        <v>7.2963211042883322E-2</v>
      </c>
      <c r="AI49" s="108">
        <f>-(AI47/AI43)</f>
        <v>9.5320440714500618E-2</v>
      </c>
      <c r="AJ49" s="108">
        <f>-(AJ47/AJ43)</f>
        <v>3.9417934011913146E-2</v>
      </c>
      <c r="AK49" s="108">
        <f>-(AK47/AK43)</f>
        <v>3.848342486751549E-3</v>
      </c>
      <c r="AL49" s="194">
        <f>-(AL45/AL43)</f>
        <v>-0.34452643533834587</v>
      </c>
    </row>
    <row r="50" spans="1:38" ht="15.7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23"/>
      <c r="M50" s="53"/>
      <c r="N50" s="14"/>
      <c r="O50" s="14"/>
      <c r="P50" s="14"/>
      <c r="Q50" s="14"/>
      <c r="R50" s="14"/>
      <c r="S50" s="14"/>
    </row>
    <row r="51" spans="1:38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W51" s="14"/>
      <c r="X51" s="14"/>
      <c r="Y51" s="14"/>
      <c r="Z51" s="14"/>
    </row>
    <row r="52" spans="1:38" ht="15.7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20"/>
      <c r="M52" s="14"/>
      <c r="N52" s="14"/>
      <c r="O52" s="14"/>
      <c r="P52" s="14"/>
      <c r="Q52" s="14"/>
      <c r="R52" s="14"/>
      <c r="S52" s="14"/>
      <c r="W52" s="14"/>
      <c r="X52" s="14"/>
      <c r="Y52" s="14"/>
      <c r="Z52" s="14"/>
    </row>
    <row r="53" spans="1:38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W53" s="151"/>
      <c r="X53" s="14"/>
      <c r="Y53" s="14"/>
      <c r="Z53" s="14"/>
    </row>
    <row r="54" spans="1:38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W54" s="151"/>
      <c r="X54" s="14"/>
      <c r="Y54" s="14"/>
      <c r="Z54" s="14"/>
    </row>
    <row r="55" spans="1:38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W55" s="151"/>
      <c r="X55" s="14"/>
      <c r="Y55" s="14"/>
      <c r="Z55" s="14"/>
    </row>
    <row r="56" spans="1:38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W56" s="151"/>
      <c r="X56" s="14"/>
      <c r="Y56" s="14"/>
      <c r="Z56" s="14"/>
    </row>
    <row r="57" spans="1:38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W57" s="151"/>
      <c r="X57" s="14"/>
      <c r="Y57" s="14"/>
      <c r="Z57" s="14"/>
    </row>
    <row r="58" spans="1:38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W58" s="14"/>
      <c r="X58" s="14"/>
      <c r="Y58" s="14"/>
      <c r="Z58" s="14"/>
    </row>
    <row r="59" spans="1:38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spans="1:38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</row>
    <row r="61" spans="1:38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</row>
    <row r="62" spans="1:38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</row>
    <row r="63" spans="1:38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</row>
    <row r="64" spans="1:38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</row>
    <row r="65" spans="1:19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</row>
    <row r="66" spans="1:19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1:19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</row>
    <row r="68" spans="1:19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</row>
    <row r="69" spans="1:19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</row>
    <row r="70" spans="1:19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1:19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</row>
    <row r="72" spans="1:19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1:19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1:19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1:19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1:19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1:19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1:19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1:19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19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1:19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1:19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1:19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1:19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1:19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1:19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1:19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1:19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1:19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1:19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1:19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1:19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1:19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1:19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1:19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1:19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1:19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1:19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1:19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spans="1:19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1:19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1:19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1:19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1:19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1:19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1:19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</row>
    <row r="108" spans="1:19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1:19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1:19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</row>
    <row r="111" spans="1:19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</row>
    <row r="112" spans="1:19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</row>
    <row r="113" spans="1:19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</row>
    <row r="114" spans="1:19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1:19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1:19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1:19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1:19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</row>
    <row r="119" spans="1:19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</row>
    <row r="120" spans="1:19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</row>
    <row r="121" spans="1:19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</row>
    <row r="122" spans="1:19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</row>
    <row r="126" spans="1:19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</row>
    <row r="127" spans="1:19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</row>
    <row r="128" spans="1:19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</row>
    <row r="129" spans="1:19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</row>
    <row r="130" spans="1:19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</row>
    <row r="131" spans="1:19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</row>
    <row r="132" spans="1:19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</row>
    <row r="133" spans="1:19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</row>
    <row r="134" spans="1:19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</row>
    <row r="135" spans="1:19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</row>
    <row r="136" spans="1:19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</row>
    <row r="137" spans="1:19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</row>
    <row r="138" spans="1:19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</row>
    <row r="139" spans="1:19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</row>
    <row r="140" spans="1:19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</row>
    <row r="141" spans="1:19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</row>
    <row r="142" spans="1:19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</row>
    <row r="143" spans="1:19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</row>
    <row r="144" spans="1:19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</row>
    <row r="145" spans="1:19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</row>
    <row r="146" spans="1:19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</row>
    <row r="147" spans="1:19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</row>
    <row r="148" spans="1:19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</row>
    <row r="149" spans="1:19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</row>
    <row r="150" spans="1:19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</row>
    <row r="151" spans="1:19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</row>
    <row r="152" spans="1:19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</row>
    <row r="153" spans="1:19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</row>
    <row r="154" spans="1:19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</row>
    <row r="155" spans="1:19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</row>
    <row r="156" spans="1:19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</row>
    <row r="157" spans="1:19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</row>
    <row r="158" spans="1:19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</row>
    <row r="159" spans="1:19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</row>
    <row r="160" spans="1:19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</row>
    <row r="161" spans="1:19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</row>
    <row r="162" spans="1:19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</row>
    <row r="163" spans="1:19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</row>
    <row r="164" spans="1:19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</row>
    <row r="165" spans="1:19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</row>
    <row r="166" spans="1:19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</row>
    <row r="167" spans="1:19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</row>
    <row r="168" spans="1:19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</row>
    <row r="169" spans="1:19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</row>
    <row r="170" spans="1:19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</row>
    <row r="171" spans="1:19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</row>
    <row r="172" spans="1:19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</row>
    <row r="173" spans="1:19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</row>
    <row r="174" spans="1:19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</row>
    <row r="175" spans="1:19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</row>
    <row r="176" spans="1:19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</row>
    <row r="177" spans="1:19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</row>
    <row r="178" spans="1:19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</row>
    <row r="179" spans="1:19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</row>
    <row r="180" spans="1:19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</row>
    <row r="181" spans="1:19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</row>
    <row r="182" spans="1:19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</row>
    <row r="183" spans="1:19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</row>
    <row r="184" spans="1:19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</row>
    <row r="185" spans="1:19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</row>
    <row r="186" spans="1:19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</row>
    <row r="187" spans="1:19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</row>
    <row r="188" spans="1:19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</row>
    <row r="189" spans="1:19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</row>
    <row r="190" spans="1:19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</row>
    <row r="191" spans="1:19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</row>
    <row r="192" spans="1:19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</row>
    <row r="193" spans="1:19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</row>
    <row r="194" spans="1:19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</row>
    <row r="195" spans="1:19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</row>
    <row r="196" spans="1:19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</row>
    <row r="197" spans="1:19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</row>
    <row r="198" spans="1:19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</row>
    <row r="199" spans="1:19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</row>
    <row r="200" spans="1:19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</row>
    <row r="201" spans="1:19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</row>
    <row r="202" spans="1:19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</row>
    <row r="203" spans="1:19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</row>
    <row r="204" spans="1:19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</row>
    <row r="205" spans="1:19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</row>
    <row r="206" spans="1:19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</row>
    <row r="207" spans="1:19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</row>
    <row r="208" spans="1:19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</row>
    <row r="209" spans="1:19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</row>
    <row r="210" spans="1:19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</row>
    <row r="211" spans="1:19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</row>
    <row r="212" spans="1:19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</row>
    <row r="213" spans="1:19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</row>
    <row r="214" spans="1:19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</row>
    <row r="215" spans="1:19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</row>
    <row r="216" spans="1:19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</row>
    <row r="217" spans="1:19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</row>
    <row r="218" spans="1:19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</row>
    <row r="219" spans="1:19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</row>
    <row r="220" spans="1:19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</row>
    <row r="221" spans="1:19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</row>
    <row r="222" spans="1:19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</row>
    <row r="223" spans="1:19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1:19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1:19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1:19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1:19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1:19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1:19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1:19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</row>
    <row r="231" spans="1:19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</row>
    <row r="232" spans="1:19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</row>
    <row r="233" spans="1:19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</row>
    <row r="234" spans="1:19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</row>
    <row r="235" spans="1:19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</row>
    <row r="236" spans="1:19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</row>
    <row r="237" spans="1:19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</row>
    <row r="238" spans="1:19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</row>
    <row r="239" spans="1:19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</row>
    <row r="240" spans="1:19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</row>
    <row r="241" spans="1:19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</row>
    <row r="242" spans="1:19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</row>
    <row r="243" spans="1:19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</row>
    <row r="244" spans="1:19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</row>
    <row r="245" spans="1:19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</row>
    <row r="246" spans="1:19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</row>
    <row r="247" spans="1:19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</row>
    <row r="248" spans="1:19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</row>
    <row r="249" spans="1:19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</row>
    <row r="250" spans="1:19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</row>
    <row r="251" spans="1:19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</row>
    <row r="252" spans="1:19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</row>
    <row r="253" spans="1:19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</row>
    <row r="254" spans="1:19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</row>
    <row r="255" spans="1:19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</row>
    <row r="256" spans="1:19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</row>
    <row r="257" spans="1:19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</row>
    <row r="258" spans="1:19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</row>
    <row r="259" spans="1:19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</row>
    <row r="260" spans="1:19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</row>
    <row r="261" spans="1:19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</row>
    <row r="262" spans="1:19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</row>
    <row r="263" spans="1:19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</row>
    <row r="264" spans="1:19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</row>
    <row r="265" spans="1:19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</row>
    <row r="266" spans="1:19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</row>
    <row r="267" spans="1:19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</row>
    <row r="268" spans="1:19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</row>
    <row r="269" spans="1:19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</row>
    <row r="270" spans="1:19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</row>
    <row r="271" spans="1:19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</row>
    <row r="272" spans="1:19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</row>
    <row r="273" spans="1:19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</row>
    <row r="274" spans="1:19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</row>
    <row r="275" spans="1:19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</row>
    <row r="276" spans="1:19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</row>
    <row r="277" spans="1:19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</row>
    <row r="278" spans="1:19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</row>
    <row r="279" spans="1:19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</row>
    <row r="280" spans="1:19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</row>
    <row r="281" spans="1:19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</row>
    <row r="282" spans="1:19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</row>
    <row r="283" spans="1:19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</row>
    <row r="284" spans="1:19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</row>
    <row r="285" spans="1:19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</row>
    <row r="286" spans="1:19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</row>
    <row r="287" spans="1:19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</row>
    <row r="288" spans="1:19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</row>
    <row r="289" spans="1:19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</row>
    <row r="290" spans="1:19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</row>
    <row r="291" spans="1:19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</row>
    <row r="292" spans="1:19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</row>
    <row r="293" spans="1:19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</row>
    <row r="294" spans="1:19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</row>
    <row r="295" spans="1:19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</row>
    <row r="296" spans="1:19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</row>
    <row r="297" spans="1:19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</row>
    <row r="298" spans="1:19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</row>
    <row r="299" spans="1:19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</row>
    <row r="300" spans="1:19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</row>
    <row r="301" spans="1:19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</row>
    <row r="302" spans="1:19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</row>
    <row r="303" spans="1:19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</row>
    <row r="304" spans="1:19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</row>
    <row r="305" spans="1:19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</row>
    <row r="306" spans="1:19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</row>
    <row r="307" spans="1:19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</row>
    <row r="308" spans="1:19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</row>
    <row r="309" spans="1:19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</row>
    <row r="310" spans="1:19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</row>
    <row r="311" spans="1:19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</row>
    <row r="312" spans="1:19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</row>
    <row r="313" spans="1:19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</row>
    <row r="314" spans="1:19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</row>
    <row r="315" spans="1:19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</row>
    <row r="316" spans="1:19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</row>
    <row r="317" spans="1:19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</row>
    <row r="318" spans="1:19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</row>
    <row r="319" spans="1:19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</row>
    <row r="320" spans="1:19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</row>
    <row r="321" spans="1:19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</row>
    <row r="322" spans="1:19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</row>
    <row r="323" spans="1:19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</row>
    <row r="324" spans="1:19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</row>
    <row r="325" spans="1:19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</row>
    <row r="326" spans="1:19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</row>
    <row r="327" spans="1:19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</row>
    <row r="328" spans="1:19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</row>
    <row r="329" spans="1:19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</row>
    <row r="330" spans="1:19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</row>
    <row r="331" spans="1:19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</row>
    <row r="332" spans="1:19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</row>
    <row r="333" spans="1:19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</row>
    <row r="334" spans="1:19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</row>
    <row r="335" spans="1:19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</row>
    <row r="336" spans="1:19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</row>
    <row r="337" spans="1:19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</row>
    <row r="338" spans="1:19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</row>
    <row r="339" spans="1:19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</row>
    <row r="340" spans="1:19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</row>
    <row r="341" spans="1:19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</row>
    <row r="342" spans="1:19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</row>
    <row r="343" spans="1:19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</row>
    <row r="344" spans="1:19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</row>
    <row r="345" spans="1:19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</row>
    <row r="346" spans="1:19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</row>
    <row r="347" spans="1:19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</row>
    <row r="348" spans="1:19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</row>
    <row r="349" spans="1:19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</row>
    <row r="350" spans="1:19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</row>
    <row r="351" spans="1:19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</row>
    <row r="352" spans="1:19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</row>
    <row r="353" spans="1:19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</row>
    <row r="354" spans="1:19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</row>
    <row r="355" spans="1:19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</row>
    <row r="356" spans="1:19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</row>
    <row r="357" spans="1:19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</row>
    <row r="358" spans="1:19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</row>
    <row r="359" spans="1:19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</row>
    <row r="360" spans="1:19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</row>
    <row r="361" spans="1:19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</row>
    <row r="362" spans="1:19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</row>
    <row r="363" spans="1:19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</row>
    <row r="364" spans="1:19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</row>
    <row r="365" spans="1:19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</row>
    <row r="366" spans="1:19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</row>
    <row r="367" spans="1:19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</row>
    <row r="368" spans="1:19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</row>
    <row r="369" spans="1:19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</row>
    <row r="370" spans="1:19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</row>
    <row r="371" spans="1:19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</row>
    <row r="372" spans="1:19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</row>
    <row r="373" spans="1:19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</row>
    <row r="374" spans="1:19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</row>
    <row r="375" spans="1:19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</row>
    <row r="376" spans="1:19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</row>
    <row r="377" spans="1:19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</row>
    <row r="378" spans="1:19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</row>
    <row r="379" spans="1:19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</row>
    <row r="380" spans="1:19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</row>
    <row r="381" spans="1:19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</row>
    <row r="382" spans="1:19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</row>
    <row r="383" spans="1:19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</row>
    <row r="384" spans="1:19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</row>
    <row r="385" spans="1:19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</row>
    <row r="386" spans="1:19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</row>
    <row r="387" spans="1:19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</row>
    <row r="388" spans="1:19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</row>
    <row r="389" spans="1:19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</row>
    <row r="390" spans="1:19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</row>
    <row r="391" spans="1:19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</row>
    <row r="392" spans="1:19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</row>
    <row r="393" spans="1:19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</row>
    <row r="394" spans="1:19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</row>
    <row r="395" spans="1:19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</row>
    <row r="396" spans="1:19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</row>
    <row r="397" spans="1:19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</row>
    <row r="398" spans="1:19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</row>
    <row r="399" spans="1:19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</row>
    <row r="400" spans="1:19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</row>
    <row r="401" spans="1:19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</row>
    <row r="402" spans="1:19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</row>
    <row r="403" spans="1:19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</row>
    <row r="404" spans="1:19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</row>
    <row r="405" spans="1:19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</row>
    <row r="406" spans="1:19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</row>
    <row r="407" spans="1:19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</row>
    <row r="408" spans="1:19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</row>
    <row r="409" spans="1:19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</row>
    <row r="410" spans="1:19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</row>
    <row r="411" spans="1:19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</row>
    <row r="412" spans="1:19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</row>
    <row r="413" spans="1:19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</row>
    <row r="414" spans="1:19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</row>
    <row r="415" spans="1:19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</row>
    <row r="416" spans="1:19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</row>
    <row r="417" spans="1:19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</row>
    <row r="418" spans="1:19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</row>
    <row r="419" spans="1:19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</row>
    <row r="420" spans="1:19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</row>
    <row r="421" spans="1:19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</row>
    <row r="422" spans="1:19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</row>
    <row r="423" spans="1:19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</row>
    <row r="424" spans="1:19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</row>
    <row r="425" spans="1:19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</row>
    <row r="426" spans="1:19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</row>
    <row r="427" spans="1:19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</row>
    <row r="428" spans="1:19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</row>
    <row r="429" spans="1:19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</row>
    <row r="430" spans="1:19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</row>
    <row r="431" spans="1:19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</row>
    <row r="432" spans="1:19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</row>
    <row r="433" spans="1:19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</row>
    <row r="434" spans="1:19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</row>
    <row r="435" spans="1:19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</row>
    <row r="436" spans="1:19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</row>
    <row r="437" spans="1:19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</row>
    <row r="438" spans="1:19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</row>
    <row r="439" spans="1:19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</row>
    <row r="440" spans="1:19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</row>
    <row r="441" spans="1:19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</row>
    <row r="442" spans="1:19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</row>
    <row r="443" spans="1:19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</row>
    <row r="444" spans="1:19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</row>
    <row r="445" spans="1:19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</row>
    <row r="446" spans="1:19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</row>
    <row r="447" spans="1:19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</row>
    <row r="448" spans="1:19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</row>
    <row r="449" spans="1:19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</row>
    <row r="450" spans="1:19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</row>
    <row r="451" spans="1:19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</row>
    <row r="452" spans="1:19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</row>
    <row r="453" spans="1:19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</row>
    <row r="454" spans="1:19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</row>
    <row r="455" spans="1:19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</row>
    <row r="456" spans="1:19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</row>
    <row r="457" spans="1:19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</row>
    <row r="458" spans="1:19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</row>
    <row r="459" spans="1:19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</row>
    <row r="460" spans="1:19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</row>
    <row r="461" spans="1:19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</row>
    <row r="462" spans="1:19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</row>
    <row r="463" spans="1:19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</row>
    <row r="464" spans="1:19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</row>
    <row r="465" spans="1:19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</row>
    <row r="466" spans="1:19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</row>
    <row r="467" spans="1:19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</row>
    <row r="468" spans="1:19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</row>
    <row r="469" spans="1:19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</row>
    <row r="470" spans="1:19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</row>
    <row r="471" spans="1:19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</row>
    <row r="472" spans="1:19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</row>
    <row r="473" spans="1:19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</row>
    <row r="474" spans="1:19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</row>
    <row r="475" spans="1:19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</row>
    <row r="476" spans="1:19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</row>
    <row r="477" spans="1:19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</row>
    <row r="478" spans="1:19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</row>
    <row r="479" spans="1:19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</row>
    <row r="480" spans="1:19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</row>
    <row r="481" spans="1:19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</row>
    <row r="482" spans="1:19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</row>
    <row r="483" spans="1:19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</row>
    <row r="484" spans="1:19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</row>
    <row r="485" spans="1:19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</row>
    <row r="486" spans="1:19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</row>
    <row r="487" spans="1:19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</row>
    <row r="488" spans="1:19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</row>
    <row r="489" spans="1:19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</row>
    <row r="490" spans="1:19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</row>
    <row r="491" spans="1:19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</row>
    <row r="492" spans="1:19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</row>
    <row r="493" spans="1:19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</row>
    <row r="494" spans="1:19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</row>
    <row r="495" spans="1:19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</row>
    <row r="496" spans="1:19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</row>
    <row r="497" spans="1:19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</row>
    <row r="498" spans="1:19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</row>
    <row r="499" spans="1:19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</row>
    <row r="500" spans="1:19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</row>
    <row r="501" spans="1:19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</row>
    <row r="502" spans="1:19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</row>
    <row r="503" spans="1:19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</row>
    <row r="504" spans="1:19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</row>
    <row r="505" spans="1:19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</row>
    <row r="506" spans="1:19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</row>
    <row r="507" spans="1:19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</row>
    <row r="508" spans="1:19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</row>
    <row r="509" spans="1:19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</row>
    <row r="510" spans="1:19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</row>
    <row r="511" spans="1:19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</row>
    <row r="512" spans="1:19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</row>
    <row r="513" spans="1:19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</row>
    <row r="514" spans="1:19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</row>
    <row r="515" spans="1:19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</row>
    <row r="516" spans="1:19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</row>
    <row r="517" spans="1:19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</row>
    <row r="518" spans="1:19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</row>
    <row r="519" spans="1:19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</row>
    <row r="520" spans="1:19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</row>
    <row r="521" spans="1:19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</row>
    <row r="522" spans="1:19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</row>
    <row r="523" spans="1:19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</row>
    <row r="524" spans="1:19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</row>
    <row r="525" spans="1:19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</row>
    <row r="526" spans="1:19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</row>
    <row r="527" spans="1:19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</row>
    <row r="528" spans="1:19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</row>
    <row r="529" spans="1:19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</row>
    <row r="530" spans="1:19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</row>
    <row r="531" spans="1:19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</row>
    <row r="532" spans="1:19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</row>
    <row r="533" spans="1:19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</row>
    <row r="534" spans="1:19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</row>
    <row r="535" spans="1:19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</row>
    <row r="536" spans="1:19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</row>
    <row r="537" spans="1:19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</row>
    <row r="538" spans="1:19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</row>
    <row r="539" spans="1:19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</row>
    <row r="540" spans="1:19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</row>
    <row r="541" spans="1:19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</row>
    <row r="542" spans="1:19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</row>
    <row r="543" spans="1:19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</row>
    <row r="544" spans="1:19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</row>
    <row r="545" spans="1:19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</row>
    <row r="546" spans="1:19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</row>
    <row r="547" spans="1:19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</row>
    <row r="548" spans="1:19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</row>
    <row r="549" spans="1:19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</row>
    <row r="550" spans="1:19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</row>
    <row r="551" spans="1:19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</row>
    <row r="552" spans="1:19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</row>
    <row r="553" spans="1:19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</row>
    <row r="554" spans="1:19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</row>
    <row r="555" spans="1:19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</row>
    <row r="556" spans="1:19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</row>
    <row r="557" spans="1:19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</row>
    <row r="558" spans="1:19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</row>
    <row r="559" spans="1:19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</row>
    <row r="560" spans="1:19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</row>
    <row r="561" spans="1:19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</row>
    <row r="562" spans="1:19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</row>
    <row r="563" spans="1:19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</row>
    <row r="564" spans="1:19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</row>
    <row r="565" spans="1:19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</row>
    <row r="566" spans="1:19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</row>
    <row r="567" spans="1:19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</row>
    <row r="568" spans="1:19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</row>
    <row r="569" spans="1:19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</row>
    <row r="570" spans="1:19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</row>
    <row r="571" spans="1:19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</row>
    <row r="572" spans="1:19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</row>
    <row r="573" spans="1:19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</row>
    <row r="574" spans="1:19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</row>
    <row r="575" spans="1:19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</row>
    <row r="576" spans="1:19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</row>
    <row r="577" spans="1:19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</row>
    <row r="578" spans="1:19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</row>
    <row r="579" spans="1:19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</row>
    <row r="580" spans="1:19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</row>
    <row r="581" spans="1:19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</row>
    <row r="582" spans="1:19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</row>
    <row r="583" spans="1:19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</row>
    <row r="584" spans="1:19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</row>
    <row r="585" spans="1:19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</row>
    <row r="586" spans="1:19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</row>
    <row r="587" spans="1:19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</row>
    <row r="588" spans="1:19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</row>
    <row r="589" spans="1:19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</row>
    <row r="590" spans="1:19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</row>
    <row r="591" spans="1:19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</row>
    <row r="592" spans="1:19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</row>
    <row r="593" spans="1:19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</row>
    <row r="594" spans="1:19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</row>
    <row r="595" spans="1:19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</row>
    <row r="596" spans="1:19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</row>
    <row r="597" spans="1:19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</row>
    <row r="598" spans="1:19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</row>
    <row r="599" spans="1:19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</row>
    <row r="600" spans="1:19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</row>
    <row r="601" spans="1:19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</row>
    <row r="602" spans="1:19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</row>
    <row r="603" spans="1:19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</row>
    <row r="604" spans="1:19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</row>
    <row r="605" spans="1:19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</row>
    <row r="606" spans="1:19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</row>
    <row r="607" spans="1:19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</row>
    <row r="608" spans="1:19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</row>
    <row r="609" spans="1:19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</row>
    <row r="610" spans="1:19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</row>
    <row r="611" spans="1:19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</row>
    <row r="612" spans="1:19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</row>
    <row r="613" spans="1:19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</row>
    <row r="614" spans="1:19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</row>
    <row r="615" spans="1:19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</row>
    <row r="616" spans="1:19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</row>
    <row r="617" spans="1:19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</row>
    <row r="618" spans="1:19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</row>
    <row r="619" spans="1:19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</row>
    <row r="620" spans="1:19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</row>
    <row r="621" spans="1:19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</row>
    <row r="622" spans="1:19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</row>
    <row r="623" spans="1:19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</row>
    <row r="624" spans="1:19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</row>
    <row r="625" spans="1:19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</row>
    <row r="626" spans="1:19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</row>
    <row r="627" spans="1:19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</row>
    <row r="628" spans="1:19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</row>
    <row r="629" spans="1:19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</row>
    <row r="630" spans="1:19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</row>
    <row r="631" spans="1:19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</row>
    <row r="632" spans="1:19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</row>
    <row r="633" spans="1:19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</row>
    <row r="634" spans="1:19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</row>
    <row r="635" spans="1:19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</row>
    <row r="636" spans="1:19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</row>
    <row r="637" spans="1:19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</row>
    <row r="638" spans="1:19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</row>
    <row r="639" spans="1:19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</row>
    <row r="640" spans="1:19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</row>
    <row r="641" spans="1:19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</row>
    <row r="642" spans="1:19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</row>
    <row r="643" spans="1:19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</row>
    <row r="644" spans="1:19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</row>
    <row r="645" spans="1:19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</row>
    <row r="646" spans="1:19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</row>
    <row r="647" spans="1:19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</row>
    <row r="648" spans="1:19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</row>
    <row r="649" spans="1:19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</row>
    <row r="650" spans="1:19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</row>
    <row r="651" spans="1:19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</row>
    <row r="652" spans="1:19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</row>
    <row r="653" spans="1:19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</row>
    <row r="654" spans="1:19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</row>
    <row r="655" spans="1:19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</row>
    <row r="656" spans="1:19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</row>
    <row r="657" spans="1:19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</row>
    <row r="658" spans="1:19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</row>
    <row r="659" spans="1:19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</row>
    <row r="660" spans="1:19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</row>
    <row r="661" spans="1:19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</row>
    <row r="662" spans="1:19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</row>
    <row r="663" spans="1:19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</row>
    <row r="664" spans="1:19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</row>
    <row r="665" spans="1:19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</row>
    <row r="666" spans="1:19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</row>
    <row r="667" spans="1:19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</row>
    <row r="668" spans="1:19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</row>
    <row r="669" spans="1:19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</row>
    <row r="670" spans="1:19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</row>
    <row r="671" spans="1:19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</row>
    <row r="672" spans="1:19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</row>
    <row r="673" spans="1:19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</row>
    <row r="674" spans="1:19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</row>
    <row r="675" spans="1:19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</row>
    <row r="676" spans="1:19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</row>
    <row r="677" spans="1:19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</row>
    <row r="678" spans="1:19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</row>
    <row r="679" spans="1:19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</row>
    <row r="680" spans="1:19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</row>
    <row r="681" spans="1:19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</row>
    <row r="682" spans="1:19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</row>
    <row r="683" spans="1:19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</row>
    <row r="684" spans="1:19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</row>
    <row r="685" spans="1:19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</row>
    <row r="686" spans="1:19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</row>
    <row r="687" spans="1:19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</row>
    <row r="688" spans="1:19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</row>
    <row r="689" spans="1:19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</row>
    <row r="690" spans="1:19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</row>
    <row r="691" spans="1:19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</row>
    <row r="692" spans="1:19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</row>
    <row r="693" spans="1:19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</row>
    <row r="694" spans="1:19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</row>
    <row r="695" spans="1:19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</row>
    <row r="696" spans="1:19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</row>
    <row r="697" spans="1:19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</row>
    <row r="698" spans="1:19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</row>
    <row r="699" spans="1:19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</row>
    <row r="700" spans="1:19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</row>
    <row r="701" spans="1:19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</row>
    <row r="702" spans="1:19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</row>
    <row r="703" spans="1:19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</row>
    <row r="704" spans="1:19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</row>
    <row r="705" spans="1:19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</row>
    <row r="706" spans="1:19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</row>
    <row r="707" spans="1:19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</row>
    <row r="708" spans="1:19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</row>
    <row r="709" spans="1:19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</row>
    <row r="710" spans="1:19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</row>
    <row r="711" spans="1:19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</row>
    <row r="712" spans="1:19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</row>
    <row r="713" spans="1:19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</row>
    <row r="714" spans="1:19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</row>
    <row r="715" spans="1:19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</row>
    <row r="716" spans="1:19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</row>
    <row r="717" spans="1:19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</row>
    <row r="718" spans="1:19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</row>
    <row r="719" spans="1:19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</row>
    <row r="720" spans="1:19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</row>
    <row r="721" spans="1:19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</row>
    <row r="722" spans="1:19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</row>
    <row r="723" spans="1:19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</row>
    <row r="724" spans="1:19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</row>
    <row r="725" spans="1:19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</row>
    <row r="726" spans="1:19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</row>
    <row r="727" spans="1:19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</row>
    <row r="728" spans="1:19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</row>
    <row r="729" spans="1:19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</row>
    <row r="730" spans="1:19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</row>
    <row r="731" spans="1:19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</row>
    <row r="732" spans="1:19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</row>
    <row r="733" spans="1:19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</row>
    <row r="734" spans="1:19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</row>
    <row r="735" spans="1:19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</row>
    <row r="736" spans="1:19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</row>
    <row r="737" spans="1:19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</row>
    <row r="738" spans="1:19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</row>
    <row r="739" spans="1:19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</row>
    <row r="740" spans="1:19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</row>
    <row r="741" spans="1:19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</row>
    <row r="742" spans="1:19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</row>
    <row r="743" spans="1:19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</row>
    <row r="744" spans="1:19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</row>
    <row r="745" spans="1:19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</row>
    <row r="746" spans="1:19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</row>
    <row r="747" spans="1:19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</row>
    <row r="748" spans="1:19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</row>
    <row r="749" spans="1:19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</row>
    <row r="750" spans="1:19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</row>
    <row r="751" spans="1:19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</row>
    <row r="752" spans="1:19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</row>
    <row r="753" spans="1:19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</row>
    <row r="754" spans="1:19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</row>
    <row r="755" spans="1:19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</row>
    <row r="756" spans="1:19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</row>
    <row r="757" spans="1:19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</row>
    <row r="758" spans="1:19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</row>
    <row r="759" spans="1:19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</row>
    <row r="760" spans="1:19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</row>
    <row r="761" spans="1:19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</row>
    <row r="762" spans="1:19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</row>
    <row r="763" spans="1:19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</row>
    <row r="764" spans="1:19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</row>
    <row r="765" spans="1:19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</row>
    <row r="766" spans="1:19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</row>
    <row r="767" spans="1:19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</row>
    <row r="768" spans="1:19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</row>
    <row r="769" spans="1:19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</row>
    <row r="770" spans="1:19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</row>
    <row r="771" spans="1:19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</row>
    <row r="772" spans="1:19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</row>
    <row r="773" spans="1:19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</row>
    <row r="774" spans="1:19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</row>
    <row r="775" spans="1:19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</row>
    <row r="776" spans="1:19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</row>
    <row r="777" spans="1:19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</row>
    <row r="778" spans="1:19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</row>
    <row r="779" spans="1:19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</row>
    <row r="780" spans="1:19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</row>
    <row r="781" spans="1:19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</row>
    <row r="782" spans="1:19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</row>
    <row r="783" spans="1:19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</row>
    <row r="784" spans="1:19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</row>
    <row r="785" spans="1:19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</row>
    <row r="786" spans="1:19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</row>
    <row r="787" spans="1:19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</row>
    <row r="788" spans="1:19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</row>
    <row r="789" spans="1:19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</row>
    <row r="790" spans="1:19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</row>
    <row r="791" spans="1:19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</row>
    <row r="792" spans="1:19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</row>
    <row r="793" spans="1:19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</row>
    <row r="794" spans="1:19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</row>
    <row r="795" spans="1:19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</row>
    <row r="796" spans="1:19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</row>
    <row r="797" spans="1:19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</row>
    <row r="798" spans="1:19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</row>
    <row r="799" spans="1:19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</row>
    <row r="800" spans="1:19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</row>
    <row r="801" spans="1:19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</row>
    <row r="802" spans="1:19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</row>
    <row r="803" spans="1:19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</row>
    <row r="804" spans="1:19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</row>
    <row r="805" spans="1:19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</row>
    <row r="806" spans="1:19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</row>
    <row r="807" spans="1:19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</row>
    <row r="808" spans="1:19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</row>
    <row r="809" spans="1:19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</row>
    <row r="810" spans="1:19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</row>
    <row r="811" spans="1:19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</row>
    <row r="812" spans="1:19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</row>
    <row r="813" spans="1:19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</row>
    <row r="814" spans="1:19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</row>
    <row r="815" spans="1:19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</row>
    <row r="816" spans="1:19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</row>
    <row r="817" spans="1:19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</row>
    <row r="818" spans="1:19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</row>
    <row r="819" spans="1:19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</row>
    <row r="820" spans="1:19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</row>
    <row r="821" spans="1:19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</row>
    <row r="822" spans="1:19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</row>
    <row r="823" spans="1:19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</row>
    <row r="824" spans="1:19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</row>
    <row r="825" spans="1:19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</row>
    <row r="826" spans="1:19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</row>
    <row r="827" spans="1:19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</row>
    <row r="828" spans="1:19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</row>
    <row r="829" spans="1:19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</row>
    <row r="830" spans="1:19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</row>
    <row r="831" spans="1:19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</row>
    <row r="832" spans="1:19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</row>
    <row r="833" spans="1:19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</row>
    <row r="834" spans="1:19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</row>
    <row r="835" spans="1:19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</row>
    <row r="836" spans="1:19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</row>
    <row r="837" spans="1:19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</row>
    <row r="838" spans="1:19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</row>
    <row r="839" spans="1:19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</row>
    <row r="840" spans="1:19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</row>
    <row r="841" spans="1:19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</row>
    <row r="842" spans="1:19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</row>
    <row r="843" spans="1:19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</row>
    <row r="844" spans="1:19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</row>
    <row r="845" spans="1:19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</row>
    <row r="846" spans="1:19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</row>
    <row r="847" spans="1:19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</row>
    <row r="848" spans="1:19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</row>
    <row r="849" spans="1:19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</row>
    <row r="850" spans="1:19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</row>
    <row r="851" spans="1:19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</row>
    <row r="852" spans="1:19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</row>
    <row r="853" spans="1:19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</row>
    <row r="854" spans="1:19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</row>
    <row r="855" spans="1:19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</row>
    <row r="856" spans="1:19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</row>
    <row r="857" spans="1:19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</row>
    <row r="858" spans="1:19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</row>
    <row r="859" spans="1:19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</row>
    <row r="860" spans="1:19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</row>
    <row r="861" spans="1:19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</row>
    <row r="862" spans="1:19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</row>
    <row r="863" spans="1:19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</row>
    <row r="864" spans="1:19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</row>
    <row r="865" spans="1:19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</row>
    <row r="866" spans="1:19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</row>
    <row r="867" spans="1:19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</row>
    <row r="868" spans="1:19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</row>
    <row r="869" spans="1:19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</row>
    <row r="870" spans="1:19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</row>
    <row r="871" spans="1:19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</row>
    <row r="872" spans="1:19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</row>
    <row r="873" spans="1:19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</row>
    <row r="874" spans="1:19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</row>
    <row r="875" spans="1:19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</row>
    <row r="876" spans="1:19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</row>
    <row r="877" spans="1:19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</row>
    <row r="878" spans="1:19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</row>
    <row r="879" spans="1:19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</row>
    <row r="880" spans="1:19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</row>
    <row r="881" spans="1:19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</row>
    <row r="882" spans="1:19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</row>
    <row r="883" spans="1:19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</row>
    <row r="884" spans="1:19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</row>
    <row r="885" spans="1:19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</row>
    <row r="886" spans="1:19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</row>
    <row r="887" spans="1:19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</row>
    <row r="888" spans="1:19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</row>
    <row r="889" spans="1:19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</row>
    <row r="890" spans="1:19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</row>
    <row r="891" spans="1:19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</row>
    <row r="892" spans="1:19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</row>
    <row r="893" spans="1:19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</row>
    <row r="894" spans="1:19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</row>
    <row r="895" spans="1:19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</row>
    <row r="896" spans="1:19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</row>
    <row r="897" spans="1:19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</row>
    <row r="898" spans="1:19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</row>
    <row r="899" spans="1:19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</row>
    <row r="900" spans="1:19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</row>
    <row r="901" spans="1:19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</row>
    <row r="902" spans="1:19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</row>
    <row r="903" spans="1:19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</row>
    <row r="904" spans="1:19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</row>
    <row r="905" spans="1:19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</row>
    <row r="906" spans="1:19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</row>
    <row r="907" spans="1:19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</row>
    <row r="908" spans="1:19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</row>
    <row r="909" spans="1:19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</row>
    <row r="910" spans="1:19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</row>
    <row r="911" spans="1:19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</row>
    <row r="912" spans="1:19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</row>
    <row r="913" spans="1:19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</row>
    <row r="914" spans="1:19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</row>
    <row r="915" spans="1:19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</row>
    <row r="916" spans="1:19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</row>
    <row r="917" spans="1:19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</row>
    <row r="918" spans="1:19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</row>
    <row r="919" spans="1:19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</row>
    <row r="920" spans="1:19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</row>
    <row r="921" spans="1:19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</row>
    <row r="922" spans="1:19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</row>
    <row r="923" spans="1:19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</row>
    <row r="924" spans="1:19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</row>
    <row r="925" spans="1:19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</row>
    <row r="926" spans="1:19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</row>
    <row r="927" spans="1:19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</row>
    <row r="928" spans="1:19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</row>
    <row r="929" spans="1:19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</row>
    <row r="930" spans="1:19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</row>
    <row r="931" spans="1:19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</row>
    <row r="932" spans="1:19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</row>
    <row r="933" spans="1:19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</row>
    <row r="934" spans="1:19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</row>
    <row r="935" spans="1:19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</row>
    <row r="936" spans="1:19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</row>
    <row r="937" spans="1:19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</row>
    <row r="938" spans="1:19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</row>
    <row r="939" spans="1:19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</row>
    <row r="940" spans="1:19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</row>
    <row r="941" spans="1:19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</row>
    <row r="942" spans="1:19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</row>
    <row r="943" spans="1:19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</row>
    <row r="944" spans="1:19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</row>
    <row r="945" spans="1:19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</row>
    <row r="946" spans="1:19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</row>
    <row r="947" spans="1:19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</row>
    <row r="948" spans="1:19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</row>
    <row r="949" spans="1:19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</row>
    <row r="950" spans="1:19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</row>
    <row r="951" spans="1:19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</row>
    <row r="952" spans="1:19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</row>
    <row r="953" spans="1:19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</row>
    <row r="954" spans="1:19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</row>
    <row r="955" spans="1:19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</row>
    <row r="956" spans="1:19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</row>
    <row r="957" spans="1:19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</row>
    <row r="958" spans="1:19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</row>
    <row r="959" spans="1:19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</row>
    <row r="960" spans="1:19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</row>
    <row r="961" spans="1:19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</row>
    <row r="962" spans="1:19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</row>
    <row r="963" spans="1:19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</row>
    <row r="964" spans="1:19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</row>
    <row r="965" spans="1:19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</row>
    <row r="966" spans="1:19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</row>
    <row r="967" spans="1:19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</row>
    <row r="968" spans="1:19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</row>
    <row r="969" spans="1:19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</row>
    <row r="970" spans="1:19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</row>
    <row r="971" spans="1:19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</row>
    <row r="972" spans="1:19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</row>
    <row r="973" spans="1:19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</row>
    <row r="974" spans="1:19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</row>
    <row r="975" spans="1:19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</row>
    <row r="976" spans="1:19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</row>
    <row r="977" spans="1:19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</row>
    <row r="978" spans="1:19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</row>
    <row r="979" spans="1:19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</row>
    <row r="980" spans="1:19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</row>
    <row r="981" spans="1:19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</row>
    <row r="982" spans="1:19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</row>
    <row r="983" spans="1:19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</row>
    <row r="984" spans="1:19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</row>
    <row r="985" spans="1:19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</row>
    <row r="986" spans="1:19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</row>
    <row r="987" spans="1:19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</row>
    <row r="988" spans="1:19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</row>
    <row r="989" spans="1:19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</row>
    <row r="990" spans="1:19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</row>
    <row r="991" spans="1:19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</row>
    <row r="992" spans="1:19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</row>
    <row r="993" spans="1:19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</row>
    <row r="994" spans="1:19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</row>
    <row r="995" spans="1:19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</row>
    <row r="996" spans="1:19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</row>
    <row r="997" spans="1:19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</row>
    <row r="998" spans="1:19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</row>
    <row r="999" spans="1:19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</row>
    <row r="1000" spans="1:19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</row>
    <row r="1001" spans="1:19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</row>
    <row r="1002" spans="1:19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</row>
    <row r="1003" spans="1:19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</row>
    <row r="1004" spans="1:19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</row>
    <row r="1005" spans="1:19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</row>
    <row r="1006" spans="1:19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</row>
    <row r="1007" spans="1:19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</row>
    <row r="1008" spans="1:19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</row>
    <row r="1009" spans="1:19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</row>
    <row r="1010" spans="1:19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</row>
    <row r="1011" spans="1:19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</row>
    <row r="1012" spans="1:19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</row>
    <row r="1013" spans="1:19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</row>
    <row r="1014" spans="1:19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</row>
    <row r="1015" spans="1:19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</row>
    <row r="1016" spans="1:19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</row>
    <row r="1017" spans="1:19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</row>
    <row r="1018" spans="1:19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</row>
    <row r="1019" spans="1:19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</row>
    <row r="1020" spans="1:19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</row>
    <row r="1021" spans="1:19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</row>
    <row r="1022" spans="1:19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</row>
    <row r="1023" spans="1:19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</row>
    <row r="1024" spans="1:19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</row>
    <row r="1025" spans="1:19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</row>
    <row r="1026" spans="1:19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</row>
    <row r="1027" spans="1:19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</row>
    <row r="1028" spans="1:19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</row>
    <row r="1029" spans="1:19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</row>
    <row r="1030" spans="1:19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</row>
    <row r="1031" spans="1:19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</row>
    <row r="1032" spans="1:19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</row>
    <row r="1033" spans="1:19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</row>
    <row r="1034" spans="1:19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</row>
    <row r="1035" spans="1:19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</row>
    <row r="1036" spans="1:19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</row>
    <row r="1037" spans="1:19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</row>
    <row r="1038" spans="1:19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</row>
    <row r="1039" spans="1:19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</row>
    <row r="1040" spans="1:19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</row>
    <row r="1041" spans="1:19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</row>
    <row r="1042" spans="1:19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</row>
    <row r="1043" spans="1:19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</row>
    <row r="1044" spans="1:19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</row>
    <row r="1045" spans="1:19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</row>
    <row r="1046" spans="1:19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</row>
    <row r="1047" spans="1:19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</row>
    <row r="1048" spans="1:19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</row>
    <row r="1049" spans="1:19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</row>
    <row r="1050" spans="1:19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</row>
    <row r="1051" spans="1:19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</row>
    <row r="1052" spans="1:19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</row>
    <row r="1053" spans="1:19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</row>
    <row r="1054" spans="1:19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</row>
    <row r="1055" spans="1:19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</row>
    <row r="1056" spans="1:19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</row>
    <row r="1057" spans="1:19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</row>
    <row r="1058" spans="1:19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</row>
    <row r="1059" spans="1:19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</row>
    <row r="1060" spans="1:19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</row>
    <row r="1061" spans="1:19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</row>
    <row r="1062" spans="1:19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</row>
    <row r="1063" spans="1:19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</row>
    <row r="1064" spans="1:19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</row>
    <row r="1065" spans="1:19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</row>
    <row r="1066" spans="1:19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</row>
    <row r="1067" spans="1:19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</row>
    <row r="1068" spans="1:19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</row>
    <row r="1069" spans="1:19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</row>
    <row r="1070" spans="1:19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</row>
    <row r="1071" spans="1:19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</row>
    <row r="1072" spans="1:19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</row>
    <row r="1073" spans="1:19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</row>
    <row r="1074" spans="1:19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</row>
    <row r="1075" spans="1:19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</row>
    <row r="1076" spans="1:19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</row>
    <row r="1077" spans="1:19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</row>
    <row r="1078" spans="1:19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</row>
    <row r="1079" spans="1:19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</row>
    <row r="1080" spans="1:19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</row>
    <row r="1081" spans="1:19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</row>
    <row r="1082" spans="1:19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</row>
    <row r="1083" spans="1:19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</row>
    <row r="1084" spans="1:19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</row>
    <row r="1085" spans="1:19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</row>
    <row r="1086" spans="1:19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</row>
    <row r="1087" spans="1:19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</row>
    <row r="1088" spans="1:19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</row>
    <row r="1089" spans="1:19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</row>
    <row r="1090" spans="1:19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</row>
    <row r="1091" spans="1:19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</row>
    <row r="1092" spans="1:19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</row>
    <row r="1093" spans="1:19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</row>
    <row r="1094" spans="1:19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</row>
    <row r="1095" spans="1:19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</row>
    <row r="1096" spans="1:19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</row>
    <row r="1097" spans="1:19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</row>
    <row r="1098" spans="1:19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</row>
    <row r="1099" spans="1:19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</row>
    <row r="1100" spans="1:19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</row>
    <row r="1101" spans="1:19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</row>
    <row r="1102" spans="1:19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</row>
    <row r="1103" spans="1:19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</row>
    <row r="1104" spans="1:19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</row>
    <row r="1105" spans="1:19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</row>
    <row r="1106" spans="1:19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</row>
    <row r="1107" spans="1:19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</row>
    <row r="1108" spans="1:19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</row>
    <row r="1109" spans="1:19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</row>
    <row r="1110" spans="1:19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</row>
    <row r="1111" spans="1:19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</row>
    <row r="1112" spans="1:19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</row>
    <row r="1113" spans="1:19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</row>
    <row r="1114" spans="1:19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</row>
    <row r="1115" spans="1:19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</row>
    <row r="1116" spans="1:19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</row>
    <row r="1117" spans="1:19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</row>
    <row r="1118" spans="1:19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</row>
    <row r="1119" spans="1:19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</row>
    <row r="1120" spans="1:19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</row>
    <row r="1121" spans="1:19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</row>
    <row r="1122" spans="1:19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</row>
    <row r="1123" spans="1:19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</row>
    <row r="1124" spans="1:19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</row>
    <row r="1125" spans="1:19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</row>
    <row r="1126" spans="1:19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</row>
    <row r="1127" spans="1:19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</row>
    <row r="1128" spans="1:19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</row>
    <row r="1129" spans="1:19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</row>
    <row r="1130" spans="1:19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</row>
    <row r="1131" spans="1:19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</row>
    <row r="1132" spans="1:19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</row>
    <row r="1133" spans="1:19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</row>
    <row r="1134" spans="1:19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</row>
    <row r="1135" spans="1:19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</row>
    <row r="1136" spans="1:19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</row>
    <row r="1137" spans="1:19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</row>
    <row r="1138" spans="1:19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</row>
    <row r="1139" spans="1:19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</row>
    <row r="1140" spans="1:19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</row>
    <row r="1141" spans="1:19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</row>
    <row r="1142" spans="1:19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</row>
    <row r="1143" spans="1:19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</row>
    <row r="1144" spans="1:19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</row>
    <row r="1145" spans="1:19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</row>
    <row r="1146" spans="1:19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</row>
    <row r="1147" spans="1:19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</row>
    <row r="1148" spans="1:19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</row>
    <row r="1149" spans="1:19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</row>
    <row r="1150" spans="1:19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</row>
    <row r="1151" spans="1:19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</row>
    <row r="1152" spans="1:19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</row>
    <row r="1153" spans="1:19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</row>
    <row r="1154" spans="1:19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</row>
    <row r="1155" spans="1:19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</row>
    <row r="1156" spans="1:19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</row>
    <row r="1157" spans="1:19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</row>
    <row r="1158" spans="1:19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</row>
    <row r="1159" spans="1:19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</row>
    <row r="1160" spans="1:19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</row>
    <row r="1161" spans="1:19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</row>
    <row r="1162" spans="1:19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</row>
    <row r="1163" spans="1:19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</row>
    <row r="1164" spans="1:19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</row>
    <row r="1165" spans="1:19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</row>
    <row r="1166" spans="1:19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</row>
    <row r="1167" spans="1:19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</row>
    <row r="1168" spans="1:19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</row>
    <row r="1169" spans="1:19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</row>
    <row r="1170" spans="1:19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</row>
    <row r="1171" spans="1:19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</row>
    <row r="1172" spans="1:19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</row>
    <row r="1173" spans="1:19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</row>
    <row r="1174" spans="1:19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</row>
    <row r="1175" spans="1:19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</row>
    <row r="1176" spans="1:19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</row>
    <row r="1177" spans="1:19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</row>
    <row r="1178" spans="1:19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</row>
    <row r="1179" spans="1:19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</row>
    <row r="1180" spans="1:19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</row>
    <row r="1181" spans="1:19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</row>
    <row r="1182" spans="1:19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</row>
    <row r="1183" spans="1:19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</row>
    <row r="1184" spans="1:19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</row>
    <row r="1185" spans="1:19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</row>
    <row r="1186" spans="1:19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</row>
    <row r="1187" spans="1:19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</row>
    <row r="1188" spans="1:19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</row>
    <row r="1189" spans="1:19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</row>
    <row r="1190" spans="1:19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</row>
    <row r="1191" spans="1:19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</row>
    <row r="1192" spans="1:19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</row>
    <row r="1193" spans="1:19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</row>
    <row r="1194" spans="1:19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</row>
    <row r="1195" spans="1:19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</row>
    <row r="1196" spans="1:19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</row>
    <row r="1197" spans="1:19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</row>
    <row r="1198" spans="1:19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</row>
    <row r="1199" spans="1:19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</row>
    <row r="1200" spans="1:19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</row>
    <row r="1201" spans="1:19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</row>
    <row r="1202" spans="1:19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</row>
    <row r="1203" spans="1:19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</row>
    <row r="1204" spans="1:19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</row>
    <row r="1205" spans="1:19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</row>
    <row r="1206" spans="1:19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</row>
    <row r="1207" spans="1:19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</row>
    <row r="1208" spans="1:19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</row>
    <row r="1209" spans="1:19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</row>
    <row r="1210" spans="1:19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</row>
    <row r="1211" spans="1:19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</row>
    <row r="1212" spans="1:19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</row>
    <row r="1213" spans="1:19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</row>
    <row r="1214" spans="1:19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</row>
    <row r="1215" spans="1:19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</row>
    <row r="1216" spans="1:19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</row>
    <row r="1217" spans="1:19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</row>
    <row r="1218" spans="1:19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</row>
    <row r="1219" spans="1:19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</row>
    <row r="1220" spans="1:19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</row>
    <row r="1221" spans="1:19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</row>
    <row r="1222" spans="1:19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</row>
    <row r="1223" spans="1:19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</row>
    <row r="1224" spans="1:19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</row>
    <row r="1225" spans="1:19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</row>
    <row r="1226" spans="1:19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</row>
    <row r="1227" spans="1:19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</row>
    <row r="1228" spans="1:19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</row>
    <row r="1229" spans="1:19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</row>
    <row r="1230" spans="1:19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</row>
    <row r="1231" spans="1:19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</row>
    <row r="1232" spans="1:19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</row>
    <row r="1233" spans="1:19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</row>
    <row r="1234" spans="1:19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</row>
    <row r="1235" spans="1:19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</row>
    <row r="1236" spans="1:19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</row>
    <row r="1237" spans="1:19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</row>
    <row r="1238" spans="1:19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</row>
    <row r="1239" spans="1:19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</row>
    <row r="1240" spans="1:19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</row>
    <row r="1241" spans="1:19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</row>
    <row r="1242" spans="1:19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</row>
    <row r="1243" spans="1:19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</row>
    <row r="1244" spans="1:19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</row>
    <row r="1245" spans="1:19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</row>
    <row r="1246" spans="1:19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</row>
    <row r="1247" spans="1:19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</row>
    <row r="1248" spans="1:19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</row>
    <row r="1249" spans="1:19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</row>
    <row r="1250" spans="1:19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</row>
    <row r="1251" spans="1:19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</row>
    <row r="1252" spans="1:19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</row>
    <row r="1253" spans="1:19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</row>
    <row r="1254" spans="1:19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</row>
    <row r="1255" spans="1:19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</row>
    <row r="1256" spans="1:19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</row>
    <row r="1257" spans="1:19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</row>
    <row r="1258" spans="1:19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</row>
    <row r="1259" spans="1:19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</row>
    <row r="1260" spans="1:19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</row>
    <row r="1261" spans="1:19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</row>
    <row r="1262" spans="1:19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</row>
    <row r="1263" spans="1:19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</row>
    <row r="1264" spans="1:19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</row>
    <row r="1265" spans="1:19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</row>
    <row r="1266" spans="1:19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</row>
    <row r="1267" spans="1:19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</row>
    <row r="1268" spans="1:19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</row>
    <row r="1269" spans="1:19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</row>
    <row r="1270" spans="1:19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</row>
    <row r="1271" spans="1:19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</row>
    <row r="1272" spans="1:19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</row>
    <row r="1273" spans="1:19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</row>
    <row r="1274" spans="1:19">
      <c r="A1274" s="14"/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</row>
    <row r="1275" spans="1:19">
      <c r="A1275" s="14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</row>
    <row r="1276" spans="1:19">
      <c r="A1276" s="14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</row>
    <row r="1277" spans="1:19">
      <c r="A1277" s="14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</row>
    <row r="1278" spans="1:19">
      <c r="A1278" s="14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</row>
    <row r="1279" spans="1:19">
      <c r="A1279" s="14"/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</row>
    <row r="1280" spans="1:19">
      <c r="A1280" s="14"/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</row>
    <row r="1281" spans="1:19">
      <c r="A1281" s="14"/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</row>
    <row r="1282" spans="1:19">
      <c r="A1282" s="14"/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</row>
    <row r="1283" spans="1:19">
      <c r="A1283" s="14"/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</row>
    <row r="1284" spans="1:19">
      <c r="A1284" s="14"/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</row>
    <row r="1285" spans="1:19">
      <c r="A1285" s="14"/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</row>
    <row r="1286" spans="1:19">
      <c r="A1286" s="14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</row>
    <row r="1287" spans="1:19">
      <c r="A1287" s="14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</row>
    <row r="1288" spans="1:19">
      <c r="A1288" s="14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</row>
    <row r="1289" spans="1:19">
      <c r="A1289" s="14"/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</row>
    <row r="1290" spans="1:19">
      <c r="A1290" s="14"/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</row>
    <row r="1291" spans="1:19">
      <c r="A1291" s="14"/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</row>
    <row r="1292" spans="1:19">
      <c r="A1292" s="14"/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</row>
    <row r="1293" spans="1:19">
      <c r="A1293" s="14"/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</row>
    <row r="1294" spans="1:19">
      <c r="A1294" s="14"/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</row>
    <row r="1295" spans="1:19">
      <c r="A1295" s="14"/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</row>
    <row r="1296" spans="1:19">
      <c r="A1296" s="14"/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</row>
    <row r="1297" spans="1:19">
      <c r="A1297" s="14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</row>
    <row r="1298" spans="1:19">
      <c r="A1298" s="14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</row>
    <row r="1299" spans="1:19">
      <c r="A1299" s="14"/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</row>
    <row r="1300" spans="1:19">
      <c r="A1300" s="14"/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</row>
    <row r="1301" spans="1:19">
      <c r="A1301" s="14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</row>
    <row r="1302" spans="1:19">
      <c r="A1302" s="14"/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</row>
    <row r="1303" spans="1:19">
      <c r="A1303" s="14"/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</row>
    <row r="1304" spans="1:19">
      <c r="A1304" s="14"/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</row>
    <row r="1305" spans="1:19">
      <c r="A1305" s="14"/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</row>
    <row r="1306" spans="1:19">
      <c r="A1306" s="14"/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</row>
    <row r="1307" spans="1:19">
      <c r="A1307" s="14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</row>
    <row r="1308" spans="1:19">
      <c r="A1308" s="14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</row>
    <row r="1309" spans="1:19">
      <c r="A1309" s="14"/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</row>
    <row r="1310" spans="1:19">
      <c r="A1310" s="14"/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</row>
    <row r="1311" spans="1:19">
      <c r="A1311" s="14"/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</row>
    <row r="1312" spans="1:19">
      <c r="A1312" s="14"/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</row>
    <row r="1313" spans="1:19">
      <c r="A1313" s="14"/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</row>
    <row r="1314" spans="1:19">
      <c r="A1314" s="14"/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</row>
    <row r="1315" spans="1:19">
      <c r="A1315" s="14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</row>
    <row r="1316" spans="1:19">
      <c r="A1316" s="14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</row>
    <row r="1317" spans="1:19">
      <c r="A1317" s="14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</row>
    <row r="1318" spans="1:19">
      <c r="A1318" s="14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</row>
    <row r="1319" spans="1:19">
      <c r="A1319" s="14"/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</row>
    <row r="1320" spans="1:19">
      <c r="A1320" s="14"/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</row>
    <row r="1321" spans="1:19">
      <c r="A1321" s="14"/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</row>
    <row r="1322" spans="1:19">
      <c r="A1322" s="14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</row>
    <row r="1323" spans="1:19">
      <c r="A1323" s="14"/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</row>
    <row r="1324" spans="1:19">
      <c r="A1324" s="14"/>
      <c r="B1324" s="14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</row>
    <row r="1325" spans="1:19">
      <c r="A1325" s="14"/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</row>
    <row r="1326" spans="1:19">
      <c r="A1326" s="14"/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</row>
    <row r="1327" spans="1:19">
      <c r="A1327" s="14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</row>
    <row r="1328" spans="1:19">
      <c r="A1328" s="14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</row>
    <row r="1329" spans="1:19">
      <c r="A1329" s="14"/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</row>
    <row r="1330" spans="1:19">
      <c r="A1330" s="14"/>
      <c r="B1330" s="14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</row>
    <row r="1331" spans="1:19">
      <c r="A1331" s="14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</row>
    <row r="1332" spans="1:19">
      <c r="A1332" s="14"/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</row>
    <row r="1333" spans="1:19">
      <c r="A1333" s="14"/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</row>
    <row r="1334" spans="1:19">
      <c r="A1334" s="14"/>
      <c r="B1334" s="14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</row>
    <row r="1335" spans="1:19">
      <c r="A1335" s="14"/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</row>
    <row r="1336" spans="1:19">
      <c r="A1336" s="14"/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</row>
    <row r="1337" spans="1:19">
      <c r="A1337" s="14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</row>
    <row r="1338" spans="1:19">
      <c r="A1338" s="14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</row>
    <row r="1339" spans="1:19">
      <c r="A1339" s="14"/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</row>
    <row r="1340" spans="1:19">
      <c r="A1340" s="14"/>
      <c r="B1340" s="14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</row>
    <row r="1341" spans="1:19">
      <c r="A1341" s="14"/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</row>
    <row r="1342" spans="1:19">
      <c r="A1342" s="14"/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</row>
    <row r="1343" spans="1:19">
      <c r="A1343" s="14"/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</row>
    <row r="1344" spans="1:19">
      <c r="A1344" s="14"/>
      <c r="B1344" s="14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</row>
    <row r="1345" spans="1:19">
      <c r="A1345" s="14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</row>
    <row r="1346" spans="1:19">
      <c r="A1346" s="14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</row>
    <row r="1347" spans="1:19">
      <c r="A1347" s="14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</row>
    <row r="1348" spans="1:19">
      <c r="A1348" s="14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</row>
    <row r="1349" spans="1:19">
      <c r="A1349" s="14"/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</row>
    <row r="1350" spans="1:19">
      <c r="A1350" s="14"/>
      <c r="B1350" s="14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</row>
    <row r="1351" spans="1:19">
      <c r="A1351" s="14"/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</row>
    <row r="1352" spans="1:19">
      <c r="A1352" s="14"/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</row>
    <row r="1353" spans="1:19">
      <c r="A1353" s="14"/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</row>
    <row r="1354" spans="1:19">
      <c r="A1354" s="14"/>
      <c r="B1354" s="14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</row>
    <row r="1355" spans="1:19">
      <c r="A1355" s="14"/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</row>
    <row r="1356" spans="1:19">
      <c r="A1356" s="14"/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</row>
    <row r="1357" spans="1:19">
      <c r="A1357" s="14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</row>
    <row r="1358" spans="1:19">
      <c r="A1358" s="14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</row>
    <row r="1359" spans="1:19">
      <c r="A1359" s="14"/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</row>
    <row r="1360" spans="1:19">
      <c r="A1360" s="14"/>
      <c r="B1360" s="14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</row>
    <row r="1361" spans="1:19">
      <c r="A1361" s="14"/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</row>
    <row r="1362" spans="1:19">
      <c r="A1362" s="14"/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</row>
    <row r="1363" spans="1:19">
      <c r="A1363" s="14"/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</row>
    <row r="1364" spans="1:19">
      <c r="A1364" s="14"/>
      <c r="B1364" s="14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</row>
    <row r="1365" spans="1:19">
      <c r="A1365" s="14"/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</row>
    <row r="1366" spans="1:19">
      <c r="A1366" s="14"/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</row>
    <row r="1367" spans="1:19">
      <c r="A1367" s="14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</row>
    <row r="1368" spans="1:19">
      <c r="A1368" s="14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</row>
    <row r="1369" spans="1:19">
      <c r="A1369" s="14"/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</row>
    <row r="1370" spans="1:19">
      <c r="A1370" s="14"/>
      <c r="B1370" s="14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</row>
    <row r="1371" spans="1:19">
      <c r="A1371" s="14"/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</row>
    <row r="1372" spans="1:19">
      <c r="A1372" s="14"/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</row>
    <row r="1373" spans="1:19">
      <c r="A1373" s="14"/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</row>
    <row r="1374" spans="1:19">
      <c r="A1374" s="14"/>
      <c r="B1374" s="14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</row>
    <row r="1375" spans="1:19">
      <c r="A1375" s="14"/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</row>
    <row r="1376" spans="1:19">
      <c r="A1376" s="14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</row>
    <row r="1377" spans="1:19">
      <c r="A1377" s="14"/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</row>
    <row r="1378" spans="1:19">
      <c r="A1378" s="14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</row>
    <row r="1379" spans="1:19">
      <c r="A1379" s="14"/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</row>
    <row r="1380" spans="1:19">
      <c r="A1380" s="14"/>
      <c r="B1380" s="14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</row>
    <row r="1381" spans="1:19">
      <c r="A1381" s="14"/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</row>
    <row r="1382" spans="1:19">
      <c r="A1382" s="14"/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</row>
    <row r="1383" spans="1:19">
      <c r="A1383" s="14"/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</row>
    <row r="1384" spans="1:19">
      <c r="A1384" s="14"/>
      <c r="B1384" s="14"/>
      <c r="C1384" s="14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</row>
    <row r="1385" spans="1:19">
      <c r="A1385" s="14"/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</row>
    <row r="1386" spans="1:19">
      <c r="A1386" s="14"/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</row>
    <row r="1387" spans="1:19">
      <c r="A1387" s="14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</row>
    <row r="1388" spans="1:19">
      <c r="A1388" s="14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</row>
    <row r="1389" spans="1:19">
      <c r="A1389" s="14"/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</row>
    <row r="1390" spans="1:19">
      <c r="A1390" s="14"/>
      <c r="B1390" s="14"/>
      <c r="C1390" s="14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</row>
    <row r="1391" spans="1:19">
      <c r="A1391" s="14"/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</row>
    <row r="1392" spans="1:19">
      <c r="A1392" s="14"/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</row>
    <row r="1393" spans="1:19">
      <c r="A1393" s="14"/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</row>
    <row r="1394" spans="1:19">
      <c r="A1394" s="14"/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</row>
    <row r="1395" spans="1:19">
      <c r="A1395" s="14"/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</row>
    <row r="1396" spans="1:19">
      <c r="A1396" s="14"/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</row>
    <row r="1397" spans="1:19">
      <c r="A1397" s="14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</row>
    <row r="1398" spans="1:19">
      <c r="A1398" s="14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</row>
    <row r="1399" spans="1:19">
      <c r="A1399" s="14"/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</row>
    <row r="1400" spans="1:19">
      <c r="A1400" s="14"/>
      <c r="B1400" s="14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</row>
    <row r="1401" spans="1:19">
      <c r="A1401" s="14"/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</row>
    <row r="1402" spans="1:19">
      <c r="A1402" s="14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</row>
    <row r="1403" spans="1:19">
      <c r="A1403" s="14"/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</row>
    <row r="1404" spans="1:19">
      <c r="A1404" s="14"/>
      <c r="B1404" s="14"/>
      <c r="C1404" s="14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</row>
    <row r="1405" spans="1:19">
      <c r="A1405" s="14"/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</row>
    <row r="1406" spans="1:19">
      <c r="A1406" s="14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</row>
    <row r="1407" spans="1:19">
      <c r="A1407" s="14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</row>
    <row r="1408" spans="1:19">
      <c r="A1408" s="14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</row>
    <row r="1409" spans="1:19">
      <c r="A1409" s="14"/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</row>
    <row r="1410" spans="1:19">
      <c r="A1410" s="14"/>
      <c r="B1410" s="14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</row>
    <row r="1411" spans="1:19">
      <c r="A1411" s="14"/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</row>
    <row r="1412" spans="1:19">
      <c r="A1412" s="14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</row>
    <row r="1413" spans="1:19">
      <c r="A1413" s="14"/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</row>
    <row r="1414" spans="1:19">
      <c r="A1414" s="14"/>
      <c r="B1414" s="14"/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</row>
    <row r="1415" spans="1:19">
      <c r="A1415" s="14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</row>
    <row r="1416" spans="1:19">
      <c r="A1416" s="14"/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</row>
    <row r="1417" spans="1:19">
      <c r="A1417" s="14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</row>
    <row r="1418" spans="1:19">
      <c r="A1418" s="14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</row>
    <row r="1419" spans="1:19">
      <c r="A1419" s="14"/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</row>
    <row r="1420" spans="1:19">
      <c r="A1420" s="14"/>
      <c r="B1420" s="14"/>
      <c r="C1420" s="14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</row>
    <row r="1421" spans="1:19">
      <c r="A1421" s="14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</row>
    <row r="1422" spans="1:19">
      <c r="A1422" s="14"/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</row>
    <row r="1423" spans="1:19">
      <c r="A1423" s="14"/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</row>
    <row r="1424" spans="1:19">
      <c r="A1424" s="14"/>
      <c r="B1424" s="14"/>
      <c r="C1424" s="14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</row>
    <row r="1425" spans="1:19">
      <c r="A1425" s="14"/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</row>
    <row r="1426" spans="1:19">
      <c r="A1426" s="14"/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</row>
    <row r="1427" spans="1:19">
      <c r="A1427" s="14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</row>
    <row r="1428" spans="1:19">
      <c r="A1428" s="14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</row>
    <row r="1429" spans="1:19">
      <c r="A1429" s="14"/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</row>
    <row r="1430" spans="1:19">
      <c r="A1430" s="14"/>
      <c r="B1430" s="14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</row>
    <row r="1431" spans="1:19">
      <c r="A1431" s="14"/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</row>
    <row r="1432" spans="1:19">
      <c r="A1432" s="14"/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</row>
    <row r="1433" spans="1:19">
      <c r="A1433" s="14"/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</row>
    <row r="1434" spans="1:19">
      <c r="A1434" s="14"/>
      <c r="B1434" s="14"/>
      <c r="C1434" s="14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</row>
    <row r="1435" spans="1:19">
      <c r="A1435" s="14"/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</row>
    <row r="1436" spans="1:19">
      <c r="A1436" s="14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</row>
    <row r="1437" spans="1:19">
      <c r="A1437" s="14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</row>
    <row r="1438" spans="1:19">
      <c r="A1438" s="14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</row>
    <row r="1439" spans="1:19">
      <c r="A1439" s="14"/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</row>
    <row r="1440" spans="1:19">
      <c r="A1440" s="14"/>
      <c r="B1440" s="14"/>
      <c r="C1440" s="14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</row>
    <row r="1441" spans="1:19">
      <c r="A1441" s="14"/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</row>
    <row r="1442" spans="1:19">
      <c r="A1442" s="14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</row>
    <row r="1443" spans="1:19">
      <c r="A1443" s="14"/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</row>
    <row r="1444" spans="1:19">
      <c r="A1444" s="14"/>
      <c r="B1444" s="14"/>
      <c r="C1444" s="14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</row>
    <row r="1445" spans="1:19">
      <c r="A1445" s="14"/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</row>
    <row r="1446" spans="1:19">
      <c r="A1446" s="14"/>
      <c r="B1446" s="14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</row>
    <row r="1447" spans="1:19">
      <c r="A1447" s="14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</row>
    <row r="1448" spans="1:19">
      <c r="A1448" s="14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</row>
    <row r="1449" spans="1:19">
      <c r="A1449" s="14"/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</row>
    <row r="1450" spans="1:19">
      <c r="A1450" s="14"/>
      <c r="B1450" s="14"/>
      <c r="C1450" s="14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</row>
    <row r="1451" spans="1:19">
      <c r="A1451" s="14"/>
      <c r="B1451" s="14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</row>
    <row r="1452" spans="1:19">
      <c r="A1452" s="14"/>
      <c r="B1452" s="14"/>
      <c r="C1452" s="14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</row>
    <row r="1453" spans="1:19">
      <c r="A1453" s="14"/>
      <c r="B1453" s="14"/>
      <c r="C1453" s="14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</row>
    <row r="1454" spans="1:19">
      <c r="A1454" s="14"/>
      <c r="B1454" s="14"/>
      <c r="C1454" s="14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</row>
    <row r="1455" spans="1:19">
      <c r="A1455" s="14"/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</row>
    <row r="1456" spans="1:19">
      <c r="A1456" s="14"/>
      <c r="B1456" s="14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</row>
    <row r="1457" spans="1:19">
      <c r="A1457" s="14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</row>
    <row r="1458" spans="1:19">
      <c r="A1458" s="14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</row>
    <row r="1459" spans="1:19">
      <c r="A1459" s="14"/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</row>
    <row r="1460" spans="1:19">
      <c r="A1460" s="14"/>
      <c r="B1460" s="14"/>
      <c r="C1460" s="14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</row>
    <row r="1461" spans="1:19">
      <c r="A1461" s="14"/>
      <c r="B1461" s="14"/>
      <c r="C1461" s="14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</row>
    <row r="1462" spans="1:19">
      <c r="A1462" s="14"/>
      <c r="B1462" s="14"/>
      <c r="C1462" s="14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</row>
    <row r="1463" spans="1:19">
      <c r="A1463" s="14"/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</row>
    <row r="1464" spans="1:19">
      <c r="A1464" s="14"/>
      <c r="B1464" s="14"/>
      <c r="C1464" s="14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</row>
    <row r="1465" spans="1:19">
      <c r="A1465" s="14"/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</row>
    <row r="1466" spans="1:19">
      <c r="A1466" s="14"/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</row>
    <row r="1467" spans="1:19">
      <c r="A1467" s="14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</row>
    <row r="1468" spans="1:19">
      <c r="A1468" s="14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</row>
    <row r="1469" spans="1:19">
      <c r="A1469" s="14"/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</row>
    <row r="1470" spans="1:19">
      <c r="A1470" s="14"/>
      <c r="B1470" s="14"/>
      <c r="C1470" s="14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</row>
    <row r="1471" spans="1:19">
      <c r="A1471" s="14"/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</row>
    <row r="1472" spans="1:19">
      <c r="A1472" s="14"/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</row>
    <row r="1473" spans="1:19">
      <c r="A1473" s="14"/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</row>
    <row r="1474" spans="1:19">
      <c r="A1474" s="14"/>
      <c r="B1474" s="14"/>
      <c r="C1474" s="14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</row>
    <row r="1475" spans="1:19">
      <c r="A1475" s="14"/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</row>
    <row r="1476" spans="1:19">
      <c r="A1476" s="14"/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</row>
    <row r="1477" spans="1:19">
      <c r="A1477" s="14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</row>
    <row r="1478" spans="1:19">
      <c r="A1478" s="14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</row>
    <row r="1479" spans="1:19">
      <c r="A1479" s="14"/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</row>
    <row r="1480" spans="1:19">
      <c r="A1480" s="14"/>
      <c r="B1480" s="14"/>
      <c r="C1480" s="14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</row>
    <row r="1481" spans="1:19">
      <c r="A1481" s="14"/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</row>
    <row r="1482" spans="1:19">
      <c r="A1482" s="14"/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</row>
    <row r="1483" spans="1:19">
      <c r="A1483" s="14"/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</row>
    <row r="1484" spans="1:19">
      <c r="A1484" s="14"/>
      <c r="B1484" s="14"/>
      <c r="C1484" s="14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</row>
    <row r="1485" spans="1:19">
      <c r="A1485" s="14"/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</row>
    <row r="1486" spans="1:19">
      <c r="A1486" s="14"/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</row>
    <row r="1487" spans="1:19">
      <c r="A1487" s="14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</row>
    <row r="1488" spans="1:19">
      <c r="A1488" s="14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</row>
    <row r="1489" spans="1:19">
      <c r="A1489" s="14"/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</row>
    <row r="1490" spans="1:19">
      <c r="A1490" s="14"/>
      <c r="B1490" s="14"/>
      <c r="C1490" s="14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</row>
    <row r="1491" spans="1:19">
      <c r="A1491" s="14"/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</row>
    <row r="1492" spans="1:19">
      <c r="A1492" s="14"/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</row>
    <row r="1493" spans="1:19">
      <c r="A1493" s="14"/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</row>
    <row r="1494" spans="1:19">
      <c r="A1494" s="14"/>
      <c r="B1494" s="14"/>
      <c r="C1494" s="14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</row>
    <row r="1495" spans="1:19">
      <c r="A1495" s="14"/>
      <c r="B1495" s="14"/>
      <c r="C1495" s="14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</row>
    <row r="1496" spans="1:19">
      <c r="A1496" s="14"/>
      <c r="B1496" s="14"/>
      <c r="C1496" s="14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</row>
    <row r="1497" spans="1:19">
      <c r="A1497" s="14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</row>
    <row r="1498" spans="1:19">
      <c r="A1498" s="14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</row>
    <row r="1499" spans="1:19">
      <c r="A1499" s="14"/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</row>
    <row r="1500" spans="1:19">
      <c r="A1500" s="14"/>
      <c r="B1500" s="14"/>
      <c r="C1500" s="14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</row>
    <row r="1501" spans="1:19">
      <c r="A1501" s="14"/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</row>
    <row r="1502" spans="1:19">
      <c r="A1502" s="14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</row>
    <row r="1503" spans="1:19">
      <c r="A1503" s="14"/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</row>
    <row r="1504" spans="1:19">
      <c r="A1504" s="14"/>
      <c r="B1504" s="14"/>
      <c r="C1504" s="14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</row>
    <row r="1505" spans="1:19">
      <c r="A1505" s="14"/>
      <c r="B1505" s="14"/>
      <c r="C1505" s="14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</row>
    <row r="1506" spans="1:19">
      <c r="A1506" s="14"/>
      <c r="B1506" s="14"/>
      <c r="C1506" s="14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</row>
    <row r="1507" spans="1:19">
      <c r="A1507" s="14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</row>
    <row r="1508" spans="1:19">
      <c r="A1508" s="14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</row>
    <row r="1509" spans="1:19">
      <c r="A1509" s="14"/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</row>
    <row r="1510" spans="1:19">
      <c r="A1510" s="14"/>
      <c r="B1510" s="14"/>
      <c r="C1510" s="14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</row>
    <row r="1511" spans="1:19">
      <c r="A1511" s="14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</row>
    <row r="1512" spans="1:19">
      <c r="A1512" s="14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</row>
    <row r="1513" spans="1:19">
      <c r="A1513" s="14"/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</row>
    <row r="1514" spans="1:19">
      <c r="A1514" s="14"/>
      <c r="B1514" s="14"/>
      <c r="C1514" s="14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</row>
    <row r="1515" spans="1:19">
      <c r="A1515" s="14"/>
      <c r="B1515" s="14"/>
      <c r="C1515" s="14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</row>
    <row r="1516" spans="1:19">
      <c r="A1516" s="14"/>
      <c r="B1516" s="14"/>
      <c r="C1516" s="14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</row>
    <row r="1517" spans="1:19">
      <c r="A1517" s="14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</row>
    <row r="1518" spans="1:19">
      <c r="A1518" s="14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</row>
    <row r="1519" spans="1:19">
      <c r="A1519" s="14"/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</row>
    <row r="1520" spans="1:19">
      <c r="A1520" s="14"/>
      <c r="B1520" s="14"/>
      <c r="C1520" s="14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</row>
    <row r="1521" spans="1:19">
      <c r="A1521" s="14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</row>
    <row r="1522" spans="1:19">
      <c r="A1522" s="14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</row>
    <row r="1523" spans="1:19">
      <c r="A1523" s="14"/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</row>
    <row r="1524" spans="1:19">
      <c r="A1524" s="14"/>
      <c r="B1524" s="14"/>
      <c r="C1524" s="14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</row>
    <row r="1525" spans="1:19">
      <c r="A1525" s="14"/>
      <c r="B1525" s="14"/>
      <c r="C1525" s="14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</row>
    <row r="1526" spans="1:19">
      <c r="A1526" s="14"/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</row>
    <row r="1527" spans="1:19">
      <c r="A1527" s="14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</row>
    <row r="1528" spans="1:19">
      <c r="A1528" s="14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</row>
    <row r="1529" spans="1:19">
      <c r="A1529" s="14"/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</row>
    <row r="1530" spans="1:19">
      <c r="A1530" s="14"/>
      <c r="B1530" s="14"/>
      <c r="C1530" s="14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</row>
    <row r="1531" spans="1:19">
      <c r="A1531" s="14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</row>
    <row r="1532" spans="1:19">
      <c r="A1532" s="14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</row>
    <row r="1533" spans="1:19">
      <c r="A1533" s="14"/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</row>
    <row r="1534" spans="1:19">
      <c r="A1534" s="14"/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</row>
    <row r="1535" spans="1:19">
      <c r="A1535" s="14"/>
      <c r="B1535" s="14"/>
      <c r="C1535" s="14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</row>
    <row r="1536" spans="1:19">
      <c r="A1536" s="14"/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</row>
    <row r="1537" spans="1:19">
      <c r="A1537" s="14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</row>
    <row r="1538" spans="1:19">
      <c r="A1538" s="14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</row>
    <row r="1539" spans="1:19">
      <c r="A1539" s="14"/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</row>
    <row r="1540" spans="1:19">
      <c r="A1540" s="14"/>
      <c r="B1540" s="14"/>
      <c r="C1540" s="14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</row>
    <row r="1541" spans="1:19">
      <c r="A1541" s="14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</row>
    <row r="1542" spans="1:19">
      <c r="A1542" s="14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</row>
    <row r="1543" spans="1:19">
      <c r="A1543" s="14"/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</row>
    <row r="1544" spans="1:19">
      <c r="A1544" s="14"/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</row>
    <row r="1545" spans="1:19">
      <c r="A1545" s="14"/>
      <c r="B1545" s="14"/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</row>
    <row r="1546" spans="1:19">
      <c r="A1546" s="14"/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</row>
    <row r="1547" spans="1:19">
      <c r="A1547" s="14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</row>
    <row r="1548" spans="1:19">
      <c r="A1548" s="14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</row>
    <row r="1549" spans="1:19">
      <c r="A1549" s="14"/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</row>
    <row r="1550" spans="1:19">
      <c r="A1550" s="14"/>
      <c r="B1550" s="14"/>
      <c r="C1550" s="14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</row>
    <row r="1551" spans="1:19">
      <c r="A1551" s="14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</row>
    <row r="1552" spans="1:19">
      <c r="A1552" s="14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</row>
    <row r="1553" spans="1:19">
      <c r="A1553" s="14"/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</row>
    <row r="1554" spans="1:19">
      <c r="A1554" s="14"/>
      <c r="B1554" s="14"/>
      <c r="C1554" s="14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</row>
    <row r="1555" spans="1:19">
      <c r="A1555" s="14"/>
      <c r="B1555" s="14"/>
      <c r="C1555" s="14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</row>
    <row r="1556" spans="1:19">
      <c r="A1556" s="14"/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</row>
    <row r="1557" spans="1:19">
      <c r="A1557" s="14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</row>
    <row r="1558" spans="1:19">
      <c r="A1558" s="14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</row>
    <row r="1559" spans="1:19">
      <c r="A1559" s="14"/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</row>
    <row r="1560" spans="1:19">
      <c r="A1560" s="14"/>
      <c r="B1560" s="14"/>
      <c r="C1560" s="14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</row>
    <row r="1561" spans="1:19">
      <c r="A1561" s="14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</row>
    <row r="1562" spans="1:19">
      <c r="A1562" s="14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</row>
    <row r="1563" spans="1:19">
      <c r="A1563" s="14"/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</row>
    <row r="1564" spans="1:19">
      <c r="A1564" s="14"/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</row>
    <row r="1565" spans="1:19">
      <c r="A1565" s="14"/>
      <c r="B1565" s="14"/>
      <c r="C1565" s="14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</row>
    <row r="1566" spans="1:19">
      <c r="A1566" s="14"/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</row>
    <row r="1567" spans="1:19">
      <c r="A1567" s="14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</row>
    <row r="1568" spans="1:19">
      <c r="A1568" s="14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</row>
    <row r="1569" spans="1:19">
      <c r="A1569" s="14"/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</row>
    <row r="1570" spans="1:19">
      <c r="A1570" s="14"/>
      <c r="B1570" s="14"/>
      <c r="C1570" s="14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</row>
    <row r="1571" spans="1:19">
      <c r="A1571" s="14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</row>
    <row r="1572" spans="1:19">
      <c r="A1572" s="14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</row>
    <row r="1573" spans="1:19">
      <c r="A1573" s="14"/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</row>
    <row r="1574" spans="1:19">
      <c r="A1574" s="14"/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</row>
    <row r="1575" spans="1:19">
      <c r="A1575" s="14"/>
      <c r="B1575" s="14"/>
      <c r="C1575" s="14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</row>
    <row r="1576" spans="1:19">
      <c r="A1576" s="14"/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</row>
    <row r="1577" spans="1:19">
      <c r="A1577" s="14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</row>
    <row r="1578" spans="1:19">
      <c r="A1578" s="14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</row>
    <row r="1579" spans="1:19">
      <c r="A1579" s="14"/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</row>
    <row r="1580" spans="1:19">
      <c r="A1580" s="14"/>
      <c r="B1580" s="14"/>
      <c r="C1580" s="14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</row>
    <row r="1581" spans="1:19">
      <c r="A1581" s="14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</row>
    <row r="1582" spans="1:19">
      <c r="A1582" s="14"/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</row>
    <row r="1583" spans="1:19">
      <c r="A1583" s="14"/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</row>
    <row r="1584" spans="1:19">
      <c r="A1584" s="14"/>
      <c r="B1584" s="14"/>
      <c r="C1584" s="14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</row>
    <row r="1585" spans="1:19">
      <c r="A1585" s="14"/>
      <c r="B1585" s="14"/>
      <c r="C1585" s="14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</row>
    <row r="1586" spans="1:19">
      <c r="A1586" s="14"/>
      <c r="B1586" s="14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</row>
    <row r="1587" spans="1:19">
      <c r="A1587" s="14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</row>
    <row r="1588" spans="1:19">
      <c r="A1588" s="14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</row>
    <row r="1589" spans="1:19">
      <c r="A1589" s="14"/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</row>
    <row r="1590" spans="1:19">
      <c r="A1590" s="14"/>
      <c r="B1590" s="14"/>
      <c r="C1590" s="14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</row>
    <row r="1591" spans="1:19">
      <c r="A1591" s="14"/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</row>
    <row r="1592" spans="1:19">
      <c r="A1592" s="14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</row>
    <row r="1593" spans="1:19">
      <c r="A1593" s="14"/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</row>
    <row r="1594" spans="1:19">
      <c r="A1594" s="14"/>
      <c r="B1594" s="14"/>
      <c r="C1594" s="14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</row>
    <row r="1595" spans="1:19">
      <c r="A1595" s="14"/>
      <c r="B1595" s="14"/>
      <c r="C1595" s="14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</row>
    <row r="1596" spans="1:19">
      <c r="A1596" s="14"/>
      <c r="B1596" s="14"/>
      <c r="C1596" s="14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</row>
    <row r="1597" spans="1:19">
      <c r="A1597" s="14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</row>
    <row r="1598" spans="1:19">
      <c r="A1598" s="14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</row>
    <row r="1599" spans="1:19">
      <c r="A1599" s="14"/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</row>
    <row r="1600" spans="1:19">
      <c r="A1600" s="14"/>
      <c r="B1600" s="14"/>
      <c r="C1600" s="14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</row>
    <row r="1601" spans="1:19">
      <c r="A1601" s="14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</row>
    <row r="1602" spans="1:19">
      <c r="A1602" s="14"/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</row>
    <row r="1603" spans="1:19">
      <c r="A1603" s="14"/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</row>
    <row r="1604" spans="1:19">
      <c r="A1604" s="14"/>
      <c r="B1604" s="14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</row>
    <row r="1605" spans="1:19">
      <c r="A1605" s="14"/>
      <c r="B1605" s="14"/>
      <c r="C1605" s="14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</row>
    <row r="1606" spans="1:19">
      <c r="A1606" s="14"/>
      <c r="B1606" s="14"/>
      <c r="C1606" s="14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</row>
    <row r="1607" spans="1:19">
      <c r="A1607" s="14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</row>
    <row r="1608" spans="1:19">
      <c r="A1608" s="14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</row>
    <row r="1609" spans="1:19">
      <c r="A1609" s="14"/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</row>
    <row r="1610" spans="1:19">
      <c r="A1610" s="14"/>
      <c r="B1610" s="14"/>
      <c r="C1610" s="14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</row>
    <row r="1611" spans="1:19">
      <c r="A1611" s="14"/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</row>
    <row r="1612" spans="1:19">
      <c r="A1612" s="14"/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</row>
    <row r="1613" spans="1:19">
      <c r="A1613" s="14"/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</row>
    <row r="1614" spans="1:19">
      <c r="A1614" s="14"/>
      <c r="B1614" s="14"/>
      <c r="C1614" s="14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</row>
    <row r="1615" spans="1:19">
      <c r="A1615" s="14"/>
      <c r="B1615" s="14"/>
      <c r="C1615" s="14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</row>
    <row r="1616" spans="1:19">
      <c r="A1616" s="14"/>
      <c r="B1616" s="14"/>
      <c r="C1616" s="14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</row>
    <row r="1617" spans="1:19">
      <c r="A1617" s="14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</row>
    <row r="1618" spans="1:19">
      <c r="A1618" s="14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</row>
    <row r="1619" spans="1:19">
      <c r="A1619" s="14"/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</row>
    <row r="1620" spans="1:19">
      <c r="A1620" s="14"/>
      <c r="B1620" s="14"/>
      <c r="C1620" s="14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</row>
    <row r="1621" spans="1:19">
      <c r="A1621" s="14"/>
      <c r="B1621" s="14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</row>
    <row r="1622" spans="1:19">
      <c r="A1622" s="14"/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</row>
    <row r="1623" spans="1:19">
      <c r="A1623" s="14"/>
      <c r="B1623" s="14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</row>
    <row r="1624" spans="1:19">
      <c r="A1624" s="14"/>
      <c r="B1624" s="14"/>
      <c r="C1624" s="14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</row>
    <row r="1625" spans="1:19">
      <c r="A1625" s="14"/>
      <c r="B1625" s="14"/>
      <c r="C1625" s="14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</row>
    <row r="1626" spans="1:19">
      <c r="A1626" s="14"/>
      <c r="B1626" s="14"/>
      <c r="C1626" s="14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</row>
    <row r="1627" spans="1:19">
      <c r="A1627" s="14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</row>
    <row r="1628" spans="1:19">
      <c r="A1628" s="14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</row>
    <row r="1629" spans="1:19">
      <c r="A1629" s="14"/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</row>
    <row r="1630" spans="1:19">
      <c r="A1630" s="14"/>
      <c r="B1630" s="14"/>
      <c r="C1630" s="14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</row>
    <row r="1631" spans="1:19">
      <c r="A1631" s="14"/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</row>
    <row r="1632" spans="1:19">
      <c r="A1632" s="14"/>
      <c r="B1632" s="14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</row>
    <row r="1633" spans="1:19">
      <c r="A1633" s="14"/>
      <c r="B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</row>
    <row r="1634" spans="1:19">
      <c r="A1634" s="14"/>
      <c r="B1634" s="14"/>
      <c r="C1634" s="14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</row>
    <row r="1635" spans="1:19">
      <c r="A1635" s="14"/>
      <c r="B1635" s="14"/>
      <c r="C1635" s="14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</row>
    <row r="1636" spans="1:19">
      <c r="A1636" s="14"/>
      <c r="B1636" s="14"/>
      <c r="C1636" s="14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</row>
    <row r="1637" spans="1:19">
      <c r="A1637" s="14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</row>
    <row r="1638" spans="1:19">
      <c r="A1638" s="14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</row>
    <row r="1639" spans="1:19">
      <c r="A1639" s="14"/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</row>
    <row r="1640" spans="1:19">
      <c r="A1640" s="14"/>
      <c r="B1640" s="14"/>
      <c r="C1640" s="14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</row>
    <row r="1641" spans="1:19">
      <c r="A1641" s="14"/>
      <c r="B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</row>
    <row r="1642" spans="1:19">
      <c r="A1642" s="14"/>
      <c r="B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</row>
    <row r="1643" spans="1:19">
      <c r="A1643" s="14"/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</row>
    <row r="1644" spans="1:19">
      <c r="A1644" s="14"/>
      <c r="B1644" s="14"/>
      <c r="C1644" s="14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</row>
    <row r="1645" spans="1:19">
      <c r="A1645" s="14"/>
      <c r="B1645" s="14"/>
      <c r="C1645" s="14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</row>
    <row r="1646" spans="1:19">
      <c r="A1646" s="14"/>
      <c r="B1646" s="14"/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</row>
    <row r="1647" spans="1:19">
      <c r="A1647" s="14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</row>
    <row r="1648" spans="1:19">
      <c r="A1648" s="14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</row>
    <row r="1649" spans="1:19">
      <c r="A1649" s="14"/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</row>
    <row r="1650" spans="1:19">
      <c r="A1650" s="14"/>
      <c r="B1650" s="14"/>
      <c r="C1650" s="14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</row>
    <row r="1651" spans="1:19">
      <c r="A1651" s="14"/>
      <c r="B1651" s="14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</row>
    <row r="1652" spans="1:19">
      <c r="A1652" s="14"/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</row>
    <row r="1653" spans="1:19">
      <c r="A1653" s="14"/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</row>
    <row r="1654" spans="1:19">
      <c r="A1654" s="14"/>
      <c r="B1654" s="14"/>
      <c r="C1654" s="14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</row>
    <row r="1655" spans="1:19">
      <c r="A1655" s="14"/>
      <c r="B1655" s="14"/>
      <c r="C1655" s="14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</row>
    <row r="1656" spans="1:19">
      <c r="A1656" s="14"/>
      <c r="B1656" s="14"/>
      <c r="C1656" s="14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</row>
    <row r="1657" spans="1:19">
      <c r="A1657" s="14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</row>
    <row r="1658" spans="1:19">
      <c r="A1658" s="14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</row>
    <row r="1659" spans="1:19">
      <c r="A1659" s="14"/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</row>
    <row r="1660" spans="1:19">
      <c r="A1660" s="14"/>
      <c r="B1660" s="14"/>
      <c r="C1660" s="14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</row>
    <row r="1661" spans="1:19">
      <c r="A1661" s="14"/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</row>
    <row r="1662" spans="1:19">
      <c r="A1662" s="14"/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</row>
    <row r="1663" spans="1:19">
      <c r="A1663" s="14"/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</row>
    <row r="1664" spans="1:19">
      <c r="A1664" s="14"/>
      <c r="B1664" s="14"/>
      <c r="C1664" s="14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</row>
    <row r="1665" spans="1:19">
      <c r="A1665" s="14"/>
      <c r="B1665" s="14"/>
      <c r="C1665" s="14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</row>
    <row r="1666" spans="1:19">
      <c r="A1666" s="14"/>
      <c r="B1666" s="14"/>
      <c r="C1666" s="14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</row>
    <row r="1667" spans="1:19">
      <c r="A1667" s="14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</row>
    <row r="1668" spans="1:19">
      <c r="A1668" s="14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</row>
    <row r="1669" spans="1:19">
      <c r="A1669" s="14"/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</row>
    <row r="1670" spans="1:19">
      <c r="A1670" s="14"/>
      <c r="B1670" s="14"/>
      <c r="C1670" s="14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</row>
    <row r="1671" spans="1:19">
      <c r="A1671" s="14"/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</row>
    <row r="1672" spans="1:19">
      <c r="A1672" s="14"/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</row>
    <row r="1673" spans="1:19">
      <c r="A1673" s="14"/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</row>
    <row r="1674" spans="1:19">
      <c r="A1674" s="14"/>
      <c r="B1674" s="14"/>
      <c r="C1674" s="14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</row>
    <row r="1675" spans="1:19">
      <c r="A1675" s="14"/>
      <c r="B1675" s="14"/>
      <c r="C1675" s="14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</row>
    <row r="1676" spans="1:19">
      <c r="A1676" s="14"/>
      <c r="B1676" s="14"/>
      <c r="C1676" s="14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</row>
    <row r="1677" spans="1:19">
      <c r="A1677" s="14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</row>
    <row r="1678" spans="1:19">
      <c r="A1678" s="14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</row>
    <row r="1679" spans="1:19">
      <c r="A1679" s="14"/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</row>
    <row r="1680" spans="1:19">
      <c r="A1680" s="14"/>
      <c r="B1680" s="14"/>
      <c r="C1680" s="14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</row>
    <row r="1681" spans="1:19">
      <c r="A1681" s="14"/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</row>
    <row r="1682" spans="1:19">
      <c r="A1682" s="14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</row>
    <row r="1683" spans="1:19">
      <c r="A1683" s="14"/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</row>
    <row r="1684" spans="1:19">
      <c r="A1684" s="14"/>
      <c r="B1684" s="14"/>
      <c r="C1684" s="14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</row>
    <row r="1685" spans="1:19">
      <c r="A1685" s="14"/>
      <c r="B1685" s="14"/>
      <c r="C1685" s="14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</row>
    <row r="1686" spans="1:19">
      <c r="A1686" s="14"/>
      <c r="B1686" s="14"/>
      <c r="C1686" s="14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</row>
    <row r="1687" spans="1:19">
      <c r="A1687" s="14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</row>
    <row r="1688" spans="1:19">
      <c r="A1688" s="14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</row>
    <row r="1689" spans="1:19">
      <c r="A1689" s="14"/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</row>
    <row r="1690" spans="1:19">
      <c r="A1690" s="14"/>
      <c r="B1690" s="14"/>
      <c r="C1690" s="14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</row>
    <row r="1691" spans="1:19">
      <c r="A1691" s="14"/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</row>
    <row r="1692" spans="1:19">
      <c r="A1692" s="14"/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</row>
    <row r="1693" spans="1:19">
      <c r="A1693" s="14"/>
      <c r="B1693" s="14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</row>
    <row r="1694" spans="1:19">
      <c r="A1694" s="14"/>
      <c r="B1694" s="14"/>
      <c r="C1694" s="14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</row>
    <row r="1695" spans="1:19">
      <c r="A1695" s="14"/>
      <c r="B1695" s="14"/>
      <c r="C1695" s="14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</row>
    <row r="1696" spans="1:19">
      <c r="A1696" s="14"/>
      <c r="B1696" s="14"/>
      <c r="C1696" s="14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</row>
    <row r="1697" spans="1:19">
      <c r="A1697" s="14"/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</row>
    <row r="1698" spans="1:19">
      <c r="A1698" s="14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</row>
    <row r="1699" spans="1:19">
      <c r="A1699" s="14"/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</row>
    <row r="1700" spans="1:19">
      <c r="A1700" s="14"/>
      <c r="B1700" s="14"/>
      <c r="C1700" s="14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</row>
    <row r="1701" spans="1:19">
      <c r="A1701" s="14"/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</row>
    <row r="1702" spans="1:19">
      <c r="A1702" s="14"/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</row>
    <row r="1703" spans="1:19">
      <c r="A1703" s="14"/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</row>
    <row r="1704" spans="1:19">
      <c r="A1704" s="14"/>
      <c r="B1704" s="14"/>
      <c r="C1704" s="14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</row>
    <row r="1705" spans="1:19">
      <c r="A1705" s="14"/>
      <c r="B1705" s="14"/>
      <c r="C1705" s="14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</row>
    <row r="1706" spans="1:19">
      <c r="A1706" s="14"/>
      <c r="B1706" s="14"/>
      <c r="C1706" s="14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</row>
    <row r="1707" spans="1:19">
      <c r="A1707" s="14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</row>
    <row r="1708" spans="1:19">
      <c r="A1708" s="14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</row>
    <row r="1709" spans="1:19">
      <c r="A1709" s="14"/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</row>
    <row r="1710" spans="1:19">
      <c r="A1710" s="14"/>
      <c r="B1710" s="14"/>
      <c r="C1710" s="14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</row>
    <row r="1711" spans="1:19">
      <c r="A1711" s="14"/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</row>
    <row r="1712" spans="1:19">
      <c r="A1712" s="14"/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</row>
    <row r="1713" spans="1:19">
      <c r="A1713" s="14"/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</row>
    <row r="1714" spans="1:19">
      <c r="A1714" s="14"/>
      <c r="B1714" s="14"/>
      <c r="C1714" s="14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</row>
    <row r="1715" spans="1:19">
      <c r="A1715" s="14"/>
      <c r="B1715" s="14"/>
      <c r="C1715" s="14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</row>
    <row r="1716" spans="1:19">
      <c r="A1716" s="14"/>
      <c r="B1716" s="14"/>
      <c r="C1716" s="14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</row>
    <row r="1717" spans="1:19">
      <c r="A1717" s="14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</row>
    <row r="1718" spans="1:19">
      <c r="A1718" s="14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</row>
    <row r="1719" spans="1:19">
      <c r="A1719" s="14"/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</row>
    <row r="1720" spans="1:19">
      <c r="A1720" s="14"/>
      <c r="B1720" s="14"/>
      <c r="C1720" s="14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</row>
    <row r="1721" spans="1:19">
      <c r="A1721" s="14"/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</row>
    <row r="1722" spans="1:19">
      <c r="A1722" s="14"/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</row>
    <row r="1723" spans="1:19">
      <c r="A1723" s="14"/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</row>
    <row r="1724" spans="1:19">
      <c r="A1724" s="14"/>
      <c r="B1724" s="14"/>
      <c r="C1724" s="14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</row>
    <row r="1725" spans="1:19">
      <c r="A1725" s="14"/>
      <c r="B1725" s="14"/>
      <c r="C1725" s="14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</row>
    <row r="1726" spans="1:19">
      <c r="A1726" s="14"/>
      <c r="B1726" s="14"/>
      <c r="C1726" s="14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</row>
    <row r="1727" spans="1:19">
      <c r="A1727" s="14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</row>
    <row r="1728" spans="1:19">
      <c r="A1728" s="14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</row>
    <row r="1729" spans="1:19">
      <c r="A1729" s="14"/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</row>
    <row r="1730" spans="1:19">
      <c r="A1730" s="14"/>
      <c r="B1730" s="14"/>
      <c r="C1730" s="14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</row>
    <row r="1731" spans="1:19">
      <c r="A1731" s="14"/>
      <c r="B1731" s="14"/>
      <c r="C1731" s="14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</row>
    <row r="1732" spans="1:19">
      <c r="A1732" s="14"/>
      <c r="B1732" s="14"/>
      <c r="C1732" s="14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</row>
    <row r="1733" spans="1:19">
      <c r="A1733" s="14"/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</row>
    <row r="1734" spans="1:19">
      <c r="A1734" s="14"/>
      <c r="B1734" s="14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</row>
    <row r="1735" spans="1:19">
      <c r="A1735" s="14"/>
      <c r="B1735" s="14"/>
      <c r="C1735" s="14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</row>
    <row r="1736" spans="1:19">
      <c r="A1736" s="14"/>
      <c r="B1736" s="14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</row>
    <row r="1737" spans="1:19">
      <c r="A1737" s="14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</row>
    <row r="1738" spans="1:19">
      <c r="A1738" s="14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</row>
    <row r="1739" spans="1:19">
      <c r="A1739" s="14"/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</row>
    <row r="1740" spans="1:19">
      <c r="A1740" s="14"/>
      <c r="B1740" s="14"/>
      <c r="C1740" s="14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</row>
    <row r="1741" spans="1:19">
      <c r="A1741" s="14"/>
      <c r="B1741" s="14"/>
      <c r="C1741" s="14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</row>
    <row r="1742" spans="1:19">
      <c r="A1742" s="14"/>
      <c r="B1742" s="14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</row>
    <row r="1743" spans="1:19">
      <c r="A1743" s="14"/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</row>
    <row r="1744" spans="1:19">
      <c r="A1744" s="14"/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</row>
    <row r="1745" spans="1:19">
      <c r="A1745" s="14"/>
      <c r="B1745" s="14"/>
      <c r="C1745" s="14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</row>
    <row r="1746" spans="1:19">
      <c r="A1746" s="14"/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</row>
    <row r="1747" spans="1:19">
      <c r="A1747" s="14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</row>
    <row r="1748" spans="1:19">
      <c r="A1748" s="14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</row>
    <row r="1749" spans="1:19">
      <c r="A1749" s="14"/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</row>
    <row r="1750" spans="1:19">
      <c r="A1750" s="14"/>
      <c r="B1750" s="14"/>
      <c r="C1750" s="14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</row>
    <row r="1751" spans="1:19">
      <c r="A1751" s="14"/>
      <c r="B1751" s="14"/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</row>
    <row r="1752" spans="1:19">
      <c r="A1752" s="14"/>
      <c r="B1752" s="14"/>
      <c r="C1752" s="14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</row>
    <row r="1753" spans="1:19">
      <c r="A1753" s="14"/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</row>
    <row r="1754" spans="1:19">
      <c r="A1754" s="14"/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</row>
    <row r="1755" spans="1:19">
      <c r="A1755" s="14"/>
      <c r="B1755" s="14"/>
      <c r="C1755" s="14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</row>
    <row r="1756" spans="1:19">
      <c r="A1756" s="14"/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</row>
    <row r="1757" spans="1:19">
      <c r="A1757" s="14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</row>
    <row r="1758" spans="1:19">
      <c r="A1758" s="14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</row>
    <row r="1759" spans="1:19">
      <c r="A1759" s="14"/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</row>
    <row r="1760" spans="1:19">
      <c r="A1760" s="14"/>
      <c r="B1760" s="14"/>
      <c r="C1760" s="14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</row>
    <row r="1761" spans="1:19">
      <c r="A1761" s="14"/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</row>
    <row r="1762" spans="1:19">
      <c r="A1762" s="14"/>
      <c r="B1762" s="14"/>
      <c r="C1762" s="14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</row>
    <row r="1763" spans="1:19">
      <c r="A1763" s="14"/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</row>
    <row r="1764" spans="1:19">
      <c r="A1764" s="14"/>
      <c r="B1764" s="14"/>
      <c r="C1764" s="14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</row>
    <row r="1765" spans="1:19">
      <c r="A1765" s="14"/>
      <c r="B1765" s="14"/>
      <c r="C1765" s="14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</row>
    <row r="1766" spans="1:19">
      <c r="A1766" s="14"/>
      <c r="B1766" s="14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</row>
    <row r="1767" spans="1:19">
      <c r="A1767" s="14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</row>
    <row r="1768" spans="1:19">
      <c r="A1768" s="14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</row>
    <row r="1769" spans="1:19">
      <c r="A1769" s="14"/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</row>
    <row r="1770" spans="1:19">
      <c r="A1770" s="14"/>
      <c r="B1770" s="14"/>
      <c r="C1770" s="14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</row>
    <row r="1771" spans="1:19">
      <c r="A1771" s="14"/>
      <c r="B1771" s="14"/>
      <c r="C1771" s="14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</row>
    <row r="1772" spans="1:19">
      <c r="A1772" s="14"/>
      <c r="B1772" s="14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</row>
    <row r="1773" spans="1:19">
      <c r="A1773" s="14"/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</row>
    <row r="1774" spans="1:19">
      <c r="A1774" s="14"/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</row>
    <row r="1775" spans="1:19">
      <c r="A1775" s="14"/>
      <c r="B1775" s="14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</row>
    <row r="1776" spans="1:19">
      <c r="A1776" s="14"/>
      <c r="B1776" s="14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</row>
    <row r="1777" spans="1:19">
      <c r="A1777" s="14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</row>
    <row r="1778" spans="1:19">
      <c r="A1778" s="14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</row>
    <row r="1779" spans="1:19">
      <c r="A1779" s="14"/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</row>
    <row r="1780" spans="1:19">
      <c r="A1780" s="14"/>
      <c r="B1780" s="14"/>
      <c r="C1780" s="14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</row>
    <row r="1781" spans="1:19">
      <c r="A1781" s="14"/>
      <c r="B1781" s="14"/>
      <c r="C1781" s="14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</row>
    <row r="1782" spans="1:19">
      <c r="A1782" s="14"/>
      <c r="B1782" s="14"/>
      <c r="C1782" s="14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</row>
    <row r="1783" spans="1:19">
      <c r="A1783" s="14"/>
      <c r="B1783" s="14"/>
      <c r="C1783" s="14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</row>
    <row r="1784" spans="1:19">
      <c r="A1784" s="14"/>
      <c r="B1784" s="14"/>
      <c r="C1784" s="14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</row>
    <row r="1785" spans="1:19">
      <c r="A1785" s="14"/>
      <c r="B1785" s="14"/>
      <c r="C1785" s="14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</row>
    <row r="1786" spans="1:19">
      <c r="A1786" s="14"/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</row>
    <row r="1787" spans="1:19">
      <c r="A1787" s="14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</row>
    <row r="1788" spans="1:19">
      <c r="A1788" s="14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</row>
    <row r="1789" spans="1:19">
      <c r="A1789" s="14"/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</row>
    <row r="1790" spans="1:19">
      <c r="A1790" s="14"/>
      <c r="B1790" s="14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</row>
    <row r="1791" spans="1:19">
      <c r="A1791" s="14"/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</row>
    <row r="1792" spans="1:19">
      <c r="A1792" s="14"/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</row>
    <row r="1793" spans="1:19">
      <c r="A1793" s="14"/>
      <c r="B1793" s="14"/>
      <c r="C1793" s="14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</row>
    <row r="1794" spans="1:19">
      <c r="A1794" s="14"/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</row>
    <row r="1795" spans="1:19">
      <c r="A1795" s="14"/>
      <c r="B1795" s="14"/>
      <c r="C1795" s="14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</row>
    <row r="1796" spans="1:19">
      <c r="A1796" s="14"/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</row>
    <row r="1797" spans="1:19">
      <c r="A1797" s="14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</row>
    <row r="1798" spans="1:19">
      <c r="A1798" s="14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</row>
    <row r="1799" spans="1:19">
      <c r="A1799" s="14"/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</row>
    <row r="1800" spans="1:19">
      <c r="A1800" s="14"/>
      <c r="B1800" s="14"/>
      <c r="C1800" s="14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</row>
    <row r="1801" spans="1:19">
      <c r="A1801" s="14"/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</row>
    <row r="1802" spans="1:19">
      <c r="A1802" s="14"/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</row>
    <row r="1803" spans="1:19">
      <c r="A1803" s="14"/>
      <c r="B1803" s="14"/>
      <c r="C1803" s="14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</row>
    <row r="1804" spans="1:19">
      <c r="A1804" s="14"/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</row>
    <row r="1805" spans="1:19">
      <c r="A1805" s="14"/>
      <c r="B1805" s="14"/>
      <c r="C1805" s="14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</row>
    <row r="1806" spans="1:19">
      <c r="A1806" s="14"/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</row>
    <row r="1807" spans="1:19">
      <c r="A1807" s="14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</row>
    <row r="1808" spans="1:19">
      <c r="A1808" s="14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</row>
    <row r="1809" spans="1:19">
      <c r="A1809" s="14"/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</row>
    <row r="1810" spans="1:19">
      <c r="A1810" s="14"/>
      <c r="B1810" s="14"/>
      <c r="C1810" s="14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</row>
    <row r="1811" spans="1:19">
      <c r="A1811" s="14"/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</row>
    <row r="1812" spans="1:19">
      <c r="A1812" s="14"/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</row>
    <row r="1813" spans="1:19">
      <c r="A1813" s="14"/>
      <c r="B1813" s="14"/>
      <c r="C1813" s="14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</row>
    <row r="1814" spans="1:19">
      <c r="A1814" s="14"/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</row>
    <row r="1815" spans="1:19">
      <c r="A1815" s="14"/>
      <c r="B1815" s="14"/>
      <c r="C1815" s="14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</row>
    <row r="1816" spans="1:19">
      <c r="A1816" s="14"/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</row>
    <row r="1817" spans="1:19">
      <c r="A1817" s="14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</row>
    <row r="1818" spans="1:19">
      <c r="A1818" s="14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</row>
    <row r="1819" spans="1:19">
      <c r="A1819" s="14"/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</row>
    <row r="1820" spans="1:19">
      <c r="A1820" s="14"/>
      <c r="B1820" s="14"/>
      <c r="C1820" s="14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</row>
    <row r="1821" spans="1:19">
      <c r="A1821" s="14"/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</row>
    <row r="1822" spans="1:19">
      <c r="A1822" s="14"/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</row>
    <row r="1823" spans="1:19">
      <c r="A1823" s="14"/>
      <c r="B1823" s="14"/>
      <c r="C1823" s="14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</row>
    <row r="1824" spans="1:19">
      <c r="A1824" s="14"/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</row>
    <row r="1825" spans="1:19">
      <c r="A1825" s="14"/>
      <c r="B1825" s="14"/>
      <c r="C1825" s="14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</row>
    <row r="1826" spans="1:19">
      <c r="A1826" s="14"/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</row>
    <row r="1827" spans="1:19">
      <c r="A1827" s="14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</row>
    <row r="1828" spans="1:19">
      <c r="A1828" s="14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</row>
    <row r="1829" spans="1:19">
      <c r="A1829" s="14"/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</row>
    <row r="1830" spans="1:19">
      <c r="A1830" s="14"/>
      <c r="B1830" s="14"/>
      <c r="C1830" s="14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</row>
    <row r="1831" spans="1:19">
      <c r="A1831" s="14"/>
      <c r="B1831" s="14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</row>
    <row r="1832" spans="1:19">
      <c r="A1832" s="14"/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</row>
    <row r="1833" spans="1:19">
      <c r="A1833" s="14"/>
      <c r="B1833" s="14"/>
      <c r="C1833" s="14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</row>
    <row r="1834" spans="1:19">
      <c r="A1834" s="14"/>
      <c r="B1834" s="14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</row>
    <row r="1835" spans="1:19">
      <c r="A1835" s="14"/>
      <c r="B1835" s="14"/>
      <c r="C1835" s="14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</row>
    <row r="1836" spans="1:19">
      <c r="A1836" s="14"/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</row>
    <row r="1837" spans="1:19">
      <c r="A1837" s="14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</row>
    <row r="1838" spans="1:19">
      <c r="A1838" s="14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</row>
    <row r="1839" spans="1:19">
      <c r="A1839" s="14"/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</row>
    <row r="1840" spans="1:19">
      <c r="A1840" s="14"/>
      <c r="B1840" s="14"/>
      <c r="C1840" s="14"/>
      <c r="D1840" s="14"/>
      <c r="E1840" s="14"/>
      <c r="F1840" s="14"/>
      <c r="G1840" s="14"/>
      <c r="H1840" s="14"/>
      <c r="I1840" s="14"/>
      <c r="J1840" s="14"/>
      <c r="K1840" s="14"/>
      <c r="L1840" s="14"/>
      <c r="M1840" s="14"/>
      <c r="N1840" s="14"/>
      <c r="O1840" s="14"/>
      <c r="P1840" s="14"/>
      <c r="Q1840" s="14"/>
      <c r="R1840" s="14"/>
      <c r="S1840" s="14"/>
    </row>
    <row r="1841" spans="1:19">
      <c r="A1841" s="14"/>
      <c r="B1841" s="14"/>
      <c r="C1841" s="14"/>
      <c r="D1841" s="14"/>
      <c r="E1841" s="14"/>
      <c r="F1841" s="14"/>
      <c r="G1841" s="14"/>
      <c r="H1841" s="14"/>
      <c r="I1841" s="14"/>
      <c r="J1841" s="14"/>
      <c r="K1841" s="14"/>
      <c r="L1841" s="14"/>
      <c r="M1841" s="14"/>
      <c r="N1841" s="14"/>
      <c r="O1841" s="14"/>
      <c r="P1841" s="14"/>
      <c r="Q1841" s="14"/>
      <c r="R1841" s="14"/>
      <c r="S1841" s="14"/>
    </row>
    <row r="1842" spans="1:19">
      <c r="A1842" s="14"/>
      <c r="B1842" s="14"/>
      <c r="C1842" s="14"/>
      <c r="D1842" s="14"/>
      <c r="E1842" s="14"/>
      <c r="F1842" s="14"/>
      <c r="G1842" s="14"/>
      <c r="H1842" s="14"/>
      <c r="I1842" s="14"/>
      <c r="J1842" s="14"/>
      <c r="K1842" s="14"/>
      <c r="L1842" s="14"/>
      <c r="M1842" s="14"/>
      <c r="N1842" s="14"/>
      <c r="O1842" s="14"/>
      <c r="P1842" s="14"/>
      <c r="Q1842" s="14"/>
      <c r="R1842" s="14"/>
      <c r="S1842" s="14"/>
    </row>
    <row r="1843" spans="1:19">
      <c r="A1843" s="14"/>
      <c r="B1843" s="14"/>
      <c r="C1843" s="14"/>
      <c r="D1843" s="14"/>
      <c r="E1843" s="14"/>
      <c r="F1843" s="14"/>
      <c r="G1843" s="14"/>
      <c r="H1843" s="14"/>
      <c r="I1843" s="14"/>
      <c r="J1843" s="14"/>
      <c r="K1843" s="14"/>
      <c r="L1843" s="14"/>
      <c r="M1843" s="14"/>
      <c r="N1843" s="14"/>
      <c r="O1843" s="14"/>
      <c r="P1843" s="14"/>
      <c r="Q1843" s="14"/>
      <c r="R1843" s="14"/>
      <c r="S1843" s="14"/>
    </row>
    <row r="1844" spans="1:19">
      <c r="A1844" s="14"/>
      <c r="B1844" s="14"/>
      <c r="C1844" s="14"/>
      <c r="D1844" s="14"/>
      <c r="E1844" s="14"/>
      <c r="F1844" s="14"/>
      <c r="G1844" s="14"/>
      <c r="H1844" s="14"/>
      <c r="I1844" s="14"/>
      <c r="J1844" s="14"/>
      <c r="K1844" s="14"/>
      <c r="L1844" s="14"/>
      <c r="M1844" s="14"/>
      <c r="N1844" s="14"/>
      <c r="O1844" s="14"/>
      <c r="P1844" s="14"/>
      <c r="Q1844" s="14"/>
      <c r="R1844" s="14"/>
      <c r="S1844" s="14"/>
    </row>
    <row r="1845" spans="1:19">
      <c r="A1845" s="14"/>
      <c r="B1845" s="14"/>
      <c r="C1845" s="14"/>
      <c r="D1845" s="14"/>
      <c r="E1845" s="14"/>
      <c r="F1845" s="14"/>
      <c r="G1845" s="14"/>
      <c r="H1845" s="14"/>
      <c r="I1845" s="14"/>
      <c r="J1845" s="14"/>
      <c r="K1845" s="14"/>
      <c r="L1845" s="14"/>
      <c r="M1845" s="14"/>
      <c r="N1845" s="14"/>
      <c r="O1845" s="14"/>
      <c r="P1845" s="14"/>
      <c r="Q1845" s="14"/>
      <c r="R1845" s="14"/>
      <c r="S1845" s="14"/>
    </row>
    <row r="1846" spans="1:19">
      <c r="A1846" s="14"/>
      <c r="B1846" s="14"/>
      <c r="C1846" s="14"/>
      <c r="D1846" s="14"/>
      <c r="E1846" s="14"/>
      <c r="F1846" s="14"/>
      <c r="G1846" s="14"/>
      <c r="H1846" s="14"/>
      <c r="I1846" s="14"/>
      <c r="J1846" s="14"/>
      <c r="K1846" s="14"/>
      <c r="L1846" s="14"/>
      <c r="M1846" s="14"/>
      <c r="N1846" s="14"/>
      <c r="O1846" s="14"/>
      <c r="P1846" s="14"/>
      <c r="Q1846" s="14"/>
      <c r="R1846" s="14"/>
      <c r="S1846" s="14"/>
    </row>
    <row r="1847" spans="1:19">
      <c r="A1847" s="14"/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</row>
    <row r="1848" spans="1:19">
      <c r="A1848" s="14"/>
      <c r="B1848" s="14"/>
      <c r="C1848" s="14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</row>
    <row r="1849" spans="1:19">
      <c r="A1849" s="14"/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</row>
    <row r="1850" spans="1:19">
      <c r="A1850" s="14"/>
      <c r="B1850" s="14"/>
      <c r="C1850" s="14"/>
      <c r="D1850" s="14"/>
      <c r="E1850" s="14"/>
      <c r="F1850" s="14"/>
      <c r="G1850" s="14"/>
      <c r="H1850" s="14"/>
      <c r="I1850" s="14"/>
      <c r="J1850" s="14"/>
      <c r="K1850" s="14"/>
      <c r="L1850" s="14"/>
      <c r="M1850" s="14"/>
      <c r="N1850" s="14"/>
      <c r="O1850" s="14"/>
      <c r="P1850" s="14"/>
      <c r="Q1850" s="14"/>
      <c r="R1850" s="14"/>
      <c r="S1850" s="14"/>
    </row>
    <row r="1851" spans="1:19">
      <c r="A1851" s="14"/>
      <c r="B1851" s="14"/>
      <c r="C1851" s="14"/>
      <c r="D1851" s="14"/>
      <c r="E1851" s="14"/>
      <c r="F1851" s="14"/>
      <c r="G1851" s="14"/>
      <c r="H1851" s="14"/>
      <c r="I1851" s="14"/>
      <c r="J1851" s="14"/>
      <c r="K1851" s="14"/>
      <c r="L1851" s="14"/>
      <c r="M1851" s="14"/>
      <c r="N1851" s="14"/>
      <c r="O1851" s="14"/>
      <c r="P1851" s="14"/>
      <c r="Q1851" s="14"/>
      <c r="R1851" s="14"/>
      <c r="S1851" s="14"/>
    </row>
    <row r="1852" spans="1:19">
      <c r="A1852" s="14"/>
      <c r="B1852" s="14"/>
      <c r="C1852" s="14"/>
      <c r="D1852" s="14"/>
      <c r="E1852" s="14"/>
      <c r="F1852" s="14"/>
      <c r="G1852" s="14"/>
      <c r="H1852" s="14"/>
      <c r="I1852" s="14"/>
      <c r="J1852" s="14"/>
      <c r="K1852" s="14"/>
      <c r="L1852" s="14"/>
      <c r="M1852" s="14"/>
      <c r="N1852" s="14"/>
      <c r="O1852" s="14"/>
      <c r="P1852" s="14"/>
      <c r="Q1852" s="14"/>
      <c r="R1852" s="14"/>
      <c r="S1852" s="14"/>
    </row>
    <row r="1853" spans="1:19">
      <c r="A1853" s="14"/>
      <c r="B1853" s="14"/>
      <c r="C1853" s="14"/>
      <c r="D1853" s="14"/>
      <c r="E1853" s="14"/>
      <c r="F1853" s="14"/>
      <c r="G1853" s="14"/>
      <c r="H1853" s="14"/>
      <c r="I1853" s="14"/>
      <c r="J1853" s="14"/>
      <c r="K1853" s="14"/>
      <c r="L1853" s="14"/>
      <c r="M1853" s="14"/>
      <c r="N1853" s="14"/>
      <c r="O1853" s="14"/>
      <c r="P1853" s="14"/>
      <c r="Q1853" s="14"/>
      <c r="R1853" s="14"/>
      <c r="S1853" s="14"/>
    </row>
    <row r="1854" spans="1:19">
      <c r="A1854" s="14"/>
      <c r="B1854" s="14"/>
      <c r="C1854" s="14"/>
      <c r="D1854" s="14"/>
      <c r="E1854" s="14"/>
      <c r="F1854" s="14"/>
      <c r="G1854" s="14"/>
      <c r="H1854" s="14"/>
      <c r="I1854" s="14"/>
      <c r="J1854" s="14"/>
      <c r="K1854" s="14"/>
      <c r="L1854" s="14"/>
      <c r="M1854" s="14"/>
      <c r="N1854" s="14"/>
      <c r="O1854" s="14"/>
      <c r="P1854" s="14"/>
      <c r="Q1854" s="14"/>
      <c r="R1854" s="14"/>
      <c r="S1854" s="14"/>
    </row>
    <row r="1855" spans="1:19">
      <c r="A1855" s="14"/>
      <c r="B1855" s="14"/>
      <c r="C1855" s="14"/>
      <c r="D1855" s="14"/>
      <c r="E1855" s="14"/>
      <c r="F1855" s="14"/>
      <c r="G1855" s="14"/>
      <c r="H1855" s="14"/>
      <c r="I1855" s="14"/>
      <c r="J1855" s="14"/>
      <c r="K1855" s="14"/>
      <c r="L1855" s="14"/>
      <c r="M1855" s="14"/>
      <c r="N1855" s="14"/>
      <c r="O1855" s="14"/>
      <c r="P1855" s="14"/>
      <c r="Q1855" s="14"/>
      <c r="R1855" s="14"/>
      <c r="S1855" s="14"/>
    </row>
    <row r="1856" spans="1:19">
      <c r="A1856" s="14"/>
      <c r="B1856" s="14"/>
      <c r="C1856" s="14"/>
      <c r="D1856" s="14"/>
      <c r="E1856" s="14"/>
      <c r="F1856" s="14"/>
      <c r="G1856" s="14"/>
      <c r="H1856" s="14"/>
      <c r="I1856" s="14"/>
      <c r="J1856" s="14"/>
      <c r="K1856" s="14"/>
      <c r="L1856" s="14"/>
      <c r="M1856" s="14"/>
      <c r="N1856" s="14"/>
      <c r="O1856" s="14"/>
      <c r="P1856" s="14"/>
      <c r="Q1856" s="14"/>
      <c r="R1856" s="14"/>
      <c r="S1856" s="14"/>
    </row>
    <row r="1857" spans="1:19">
      <c r="A1857" s="14"/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</row>
    <row r="1858" spans="1:19">
      <c r="A1858" s="14"/>
      <c r="B1858" s="14"/>
      <c r="C1858" s="14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</row>
    <row r="1859" spans="1:19">
      <c r="A1859" s="14"/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</row>
    <row r="1860" spans="1:19">
      <c r="A1860" s="14"/>
      <c r="B1860" s="14"/>
      <c r="C1860" s="14"/>
      <c r="D1860" s="14"/>
      <c r="E1860" s="14"/>
      <c r="F1860" s="14"/>
      <c r="G1860" s="14"/>
      <c r="H1860" s="14"/>
      <c r="I1860" s="14"/>
      <c r="J1860" s="14"/>
      <c r="K1860" s="14"/>
      <c r="L1860" s="14"/>
      <c r="M1860" s="14"/>
      <c r="N1860" s="14"/>
      <c r="O1860" s="14"/>
      <c r="P1860" s="14"/>
      <c r="Q1860" s="14"/>
      <c r="R1860" s="14"/>
      <c r="S1860" s="14"/>
    </row>
    <row r="1861" spans="1:19">
      <c r="A1861" s="14"/>
      <c r="B1861" s="14"/>
      <c r="C1861" s="14"/>
      <c r="D1861" s="14"/>
      <c r="E1861" s="14"/>
      <c r="F1861" s="14"/>
      <c r="G1861" s="14"/>
      <c r="H1861" s="14"/>
      <c r="I1861" s="14"/>
      <c r="J1861" s="14"/>
      <c r="K1861" s="14"/>
      <c r="L1861" s="14"/>
      <c r="M1861" s="14"/>
      <c r="N1861" s="14"/>
      <c r="O1861" s="14"/>
      <c r="P1861" s="14"/>
      <c r="Q1861" s="14"/>
      <c r="R1861" s="14"/>
      <c r="S1861" s="14"/>
    </row>
    <row r="1862" spans="1:19">
      <c r="A1862" s="14"/>
      <c r="B1862" s="14"/>
      <c r="C1862" s="14"/>
      <c r="D1862" s="14"/>
      <c r="E1862" s="14"/>
      <c r="F1862" s="14"/>
      <c r="G1862" s="14"/>
      <c r="H1862" s="14"/>
      <c r="I1862" s="14"/>
      <c r="J1862" s="14"/>
      <c r="K1862" s="14"/>
      <c r="L1862" s="14"/>
      <c r="M1862" s="14"/>
      <c r="N1862" s="14"/>
      <c r="O1862" s="14"/>
      <c r="P1862" s="14"/>
      <c r="Q1862" s="14"/>
      <c r="R1862" s="14"/>
      <c r="S1862" s="14"/>
    </row>
    <row r="1863" spans="1:19">
      <c r="A1863" s="14"/>
      <c r="B1863" s="14"/>
      <c r="C1863" s="14"/>
      <c r="D1863" s="14"/>
      <c r="E1863" s="14"/>
      <c r="F1863" s="14"/>
      <c r="G1863" s="14"/>
      <c r="H1863" s="14"/>
      <c r="I1863" s="14"/>
      <c r="J1863" s="14"/>
      <c r="K1863" s="14"/>
      <c r="L1863" s="14"/>
      <c r="M1863" s="14"/>
      <c r="N1863" s="14"/>
      <c r="O1863" s="14"/>
      <c r="P1863" s="14"/>
      <c r="Q1863" s="14"/>
      <c r="R1863" s="14"/>
      <c r="S1863" s="14"/>
    </row>
    <row r="1864" spans="1:19">
      <c r="A1864" s="14"/>
      <c r="B1864" s="14"/>
      <c r="C1864" s="14"/>
      <c r="D1864" s="14"/>
      <c r="E1864" s="14"/>
      <c r="F1864" s="14"/>
      <c r="G1864" s="14"/>
      <c r="H1864" s="14"/>
      <c r="I1864" s="14"/>
      <c r="J1864" s="14"/>
      <c r="K1864" s="14"/>
      <c r="L1864" s="14"/>
      <c r="M1864" s="14"/>
      <c r="N1864" s="14"/>
      <c r="O1864" s="14"/>
      <c r="P1864" s="14"/>
      <c r="Q1864" s="14"/>
      <c r="R1864" s="14"/>
      <c r="S1864" s="14"/>
    </row>
    <row r="1865" spans="1:19">
      <c r="A1865" s="14"/>
      <c r="B1865" s="14"/>
      <c r="C1865" s="14"/>
      <c r="D1865" s="14"/>
      <c r="E1865" s="14"/>
      <c r="F1865" s="14"/>
      <c r="G1865" s="14"/>
      <c r="H1865" s="14"/>
      <c r="I1865" s="14"/>
      <c r="J1865" s="14"/>
      <c r="K1865" s="14"/>
      <c r="L1865" s="14"/>
      <c r="M1865" s="14"/>
      <c r="N1865" s="14"/>
      <c r="O1865" s="14"/>
      <c r="P1865" s="14"/>
      <c r="Q1865" s="14"/>
      <c r="R1865" s="14"/>
      <c r="S1865" s="14"/>
    </row>
    <row r="1866" spans="1:19">
      <c r="A1866" s="14"/>
      <c r="B1866" s="14"/>
      <c r="C1866" s="14"/>
      <c r="D1866" s="14"/>
      <c r="E1866" s="14"/>
      <c r="F1866" s="14"/>
      <c r="G1866" s="14"/>
      <c r="H1866" s="14"/>
      <c r="I1866" s="14"/>
      <c r="J1866" s="14"/>
      <c r="K1866" s="14"/>
      <c r="L1866" s="14"/>
      <c r="M1866" s="14"/>
      <c r="N1866" s="14"/>
      <c r="O1866" s="14"/>
      <c r="P1866" s="14"/>
      <c r="Q1866" s="14"/>
      <c r="R1866" s="14"/>
      <c r="S1866" s="14"/>
    </row>
    <row r="1867" spans="1:19">
      <c r="A1867" s="14"/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</row>
    <row r="1868" spans="1:19">
      <c r="A1868" s="14"/>
      <c r="B1868" s="14"/>
      <c r="C1868" s="14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</row>
    <row r="1869" spans="1:19">
      <c r="A1869" s="14"/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</row>
    <row r="1870" spans="1:19">
      <c r="A1870" s="14"/>
      <c r="B1870" s="14"/>
      <c r="C1870" s="14"/>
      <c r="D1870" s="14"/>
      <c r="E1870" s="14"/>
      <c r="F1870" s="14"/>
      <c r="G1870" s="14"/>
      <c r="H1870" s="14"/>
      <c r="I1870" s="14"/>
      <c r="J1870" s="14"/>
      <c r="K1870" s="14"/>
      <c r="L1870" s="14"/>
      <c r="M1870" s="14"/>
      <c r="N1870" s="14"/>
      <c r="O1870" s="14"/>
      <c r="P1870" s="14"/>
      <c r="Q1870" s="14"/>
      <c r="R1870" s="14"/>
      <c r="S1870" s="14"/>
    </row>
    <row r="1871" spans="1:19">
      <c r="A1871" s="14"/>
      <c r="B1871" s="14"/>
      <c r="C1871" s="14"/>
      <c r="D1871" s="14"/>
      <c r="E1871" s="14"/>
      <c r="F1871" s="14"/>
      <c r="G1871" s="14"/>
      <c r="H1871" s="14"/>
      <c r="I1871" s="14"/>
      <c r="J1871" s="14"/>
      <c r="K1871" s="14"/>
      <c r="L1871" s="14"/>
      <c r="M1871" s="14"/>
      <c r="N1871" s="14"/>
      <c r="O1871" s="14"/>
      <c r="P1871" s="14"/>
      <c r="Q1871" s="14"/>
      <c r="R1871" s="14"/>
      <c r="S1871" s="14"/>
    </row>
    <row r="1872" spans="1:19">
      <c r="A1872" s="14"/>
      <c r="B1872" s="14"/>
      <c r="C1872" s="14"/>
      <c r="D1872" s="14"/>
      <c r="E1872" s="14"/>
      <c r="F1872" s="14"/>
      <c r="G1872" s="14"/>
      <c r="H1872" s="14"/>
      <c r="I1872" s="14"/>
      <c r="J1872" s="14"/>
      <c r="K1872" s="14"/>
      <c r="L1872" s="14"/>
      <c r="M1872" s="14"/>
      <c r="N1872" s="14"/>
      <c r="O1872" s="14"/>
      <c r="P1872" s="14"/>
      <c r="Q1872" s="14"/>
      <c r="R1872" s="14"/>
      <c r="S1872" s="14"/>
    </row>
    <row r="1873" spans="1:19">
      <c r="A1873" s="14"/>
      <c r="B1873" s="14"/>
      <c r="C1873" s="14"/>
      <c r="D1873" s="14"/>
      <c r="E1873" s="14"/>
      <c r="F1873" s="14"/>
      <c r="G1873" s="14"/>
      <c r="H1873" s="14"/>
      <c r="I1873" s="14"/>
      <c r="J1873" s="14"/>
      <c r="K1873" s="14"/>
      <c r="L1873" s="14"/>
      <c r="M1873" s="14"/>
      <c r="N1873" s="14"/>
      <c r="O1873" s="14"/>
      <c r="P1873" s="14"/>
      <c r="Q1873" s="14"/>
      <c r="R1873" s="14"/>
      <c r="S1873" s="14"/>
    </row>
    <row r="1874" spans="1:19">
      <c r="A1874" s="14"/>
      <c r="B1874" s="14"/>
      <c r="C1874" s="14"/>
      <c r="D1874" s="14"/>
      <c r="E1874" s="14"/>
      <c r="F1874" s="14"/>
      <c r="G1874" s="14"/>
      <c r="H1874" s="14"/>
      <c r="I1874" s="14"/>
      <c r="J1874" s="14"/>
      <c r="K1874" s="14"/>
      <c r="L1874" s="14"/>
      <c r="M1874" s="14"/>
      <c r="N1874" s="14"/>
      <c r="O1874" s="14"/>
      <c r="P1874" s="14"/>
      <c r="Q1874" s="14"/>
      <c r="R1874" s="14"/>
      <c r="S1874" s="14"/>
    </row>
    <row r="1875" spans="1:19">
      <c r="A1875" s="14"/>
      <c r="B1875" s="14"/>
      <c r="C1875" s="14"/>
      <c r="D1875" s="14"/>
      <c r="E1875" s="14"/>
      <c r="F1875" s="14"/>
      <c r="G1875" s="14"/>
      <c r="H1875" s="14"/>
      <c r="I1875" s="14"/>
      <c r="J1875" s="14"/>
      <c r="K1875" s="14"/>
      <c r="L1875" s="14"/>
      <c r="M1875" s="14"/>
      <c r="N1875" s="14"/>
      <c r="O1875" s="14"/>
      <c r="P1875" s="14"/>
      <c r="Q1875" s="14"/>
      <c r="R1875" s="14"/>
      <c r="S1875" s="14"/>
    </row>
    <row r="1876" spans="1:19">
      <c r="A1876" s="14"/>
      <c r="B1876" s="14"/>
      <c r="C1876" s="14"/>
      <c r="D1876" s="14"/>
      <c r="E1876" s="14"/>
      <c r="F1876" s="14"/>
      <c r="G1876" s="14"/>
      <c r="H1876" s="14"/>
      <c r="I1876" s="14"/>
      <c r="J1876" s="14"/>
      <c r="K1876" s="14"/>
      <c r="L1876" s="14"/>
      <c r="M1876" s="14"/>
      <c r="N1876" s="14"/>
      <c r="O1876" s="14"/>
      <c r="P1876" s="14"/>
      <c r="Q1876" s="14"/>
      <c r="R1876" s="14"/>
      <c r="S1876" s="14"/>
    </row>
    <row r="1877" spans="1:19">
      <c r="A1877" s="14"/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</row>
    <row r="1878" spans="1:19">
      <c r="A1878" s="14"/>
      <c r="B1878" s="14"/>
      <c r="C1878" s="14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</row>
    <row r="1879" spans="1:19">
      <c r="A1879" s="14"/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</row>
    <row r="1880" spans="1:19">
      <c r="A1880" s="14"/>
      <c r="B1880" s="14"/>
      <c r="C1880" s="14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</row>
    <row r="1881" spans="1:19">
      <c r="A1881" s="14"/>
      <c r="B1881" s="14"/>
      <c r="C1881" s="14"/>
      <c r="D1881" s="14"/>
      <c r="E1881" s="14"/>
      <c r="F1881" s="14"/>
      <c r="G1881" s="14"/>
      <c r="H1881" s="14"/>
      <c r="I1881" s="14"/>
      <c r="J1881" s="14"/>
      <c r="K1881" s="14"/>
      <c r="L1881" s="14"/>
      <c r="M1881" s="14"/>
      <c r="N1881" s="14"/>
      <c r="O1881" s="14"/>
      <c r="P1881" s="14"/>
      <c r="Q1881" s="14"/>
      <c r="R1881" s="14"/>
      <c r="S1881" s="14"/>
    </row>
    <row r="1882" spans="1:19">
      <c r="A1882" s="14"/>
      <c r="B1882" s="14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</row>
    <row r="1883" spans="1:19">
      <c r="A1883" s="14"/>
      <c r="B1883" s="14"/>
      <c r="C1883" s="14"/>
      <c r="D1883" s="14"/>
      <c r="E1883" s="14"/>
      <c r="F1883" s="14"/>
      <c r="G1883" s="14"/>
      <c r="H1883" s="14"/>
      <c r="I1883" s="14"/>
      <c r="J1883" s="14"/>
      <c r="K1883" s="14"/>
      <c r="L1883" s="14"/>
      <c r="M1883" s="14"/>
      <c r="N1883" s="14"/>
      <c r="O1883" s="14"/>
      <c r="P1883" s="14"/>
      <c r="Q1883" s="14"/>
      <c r="R1883" s="14"/>
      <c r="S1883" s="14"/>
    </row>
    <row r="1884" spans="1:19">
      <c r="A1884" s="14"/>
      <c r="B1884" s="14"/>
      <c r="C1884" s="14"/>
      <c r="D1884" s="14"/>
      <c r="E1884" s="14"/>
      <c r="F1884" s="14"/>
      <c r="G1884" s="14"/>
      <c r="H1884" s="14"/>
      <c r="I1884" s="14"/>
      <c r="J1884" s="14"/>
      <c r="K1884" s="14"/>
      <c r="L1884" s="14"/>
      <c r="M1884" s="14"/>
      <c r="N1884" s="14"/>
      <c r="O1884" s="14"/>
      <c r="P1884" s="14"/>
      <c r="Q1884" s="14"/>
      <c r="R1884" s="14"/>
      <c r="S1884" s="14"/>
    </row>
    <row r="1885" spans="1:19">
      <c r="A1885" s="14"/>
      <c r="B1885" s="14"/>
      <c r="C1885" s="14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</row>
    <row r="1886" spans="1:19">
      <c r="A1886" s="14"/>
      <c r="B1886" s="14"/>
      <c r="C1886" s="14"/>
      <c r="D1886" s="14"/>
      <c r="E1886" s="14"/>
      <c r="F1886" s="14"/>
      <c r="G1886" s="14"/>
      <c r="H1886" s="14"/>
      <c r="I1886" s="14"/>
      <c r="J1886" s="14"/>
      <c r="K1886" s="14"/>
      <c r="L1886" s="14"/>
      <c r="M1886" s="14"/>
      <c r="N1886" s="14"/>
      <c r="O1886" s="14"/>
      <c r="P1886" s="14"/>
      <c r="Q1886" s="14"/>
      <c r="R1886" s="14"/>
      <c r="S1886" s="14"/>
    </row>
    <row r="1887" spans="1:19">
      <c r="A1887" s="14"/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</row>
    <row r="1888" spans="1:19">
      <c r="A1888" s="14"/>
      <c r="B1888" s="14"/>
      <c r="C1888" s="14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</row>
    <row r="1889" spans="1:19">
      <c r="A1889" s="14"/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</row>
    <row r="1890" spans="1:19">
      <c r="A1890" s="14"/>
      <c r="B1890" s="14"/>
      <c r="C1890" s="14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</row>
    <row r="1891" spans="1:19">
      <c r="A1891" s="14"/>
      <c r="B1891" s="14"/>
      <c r="C1891" s="14"/>
      <c r="D1891" s="14"/>
      <c r="E1891" s="14"/>
      <c r="F1891" s="14"/>
      <c r="G1891" s="14"/>
      <c r="H1891" s="14"/>
      <c r="I1891" s="14"/>
      <c r="J1891" s="14"/>
      <c r="K1891" s="14"/>
      <c r="L1891" s="14"/>
      <c r="M1891" s="14"/>
      <c r="N1891" s="14"/>
      <c r="O1891" s="14"/>
      <c r="P1891" s="14"/>
      <c r="Q1891" s="14"/>
      <c r="R1891" s="14"/>
      <c r="S1891" s="14"/>
    </row>
    <row r="1892" spans="1:19">
      <c r="A1892" s="14"/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</row>
    <row r="1893" spans="1:19">
      <c r="A1893" s="14"/>
      <c r="B1893" s="14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</row>
    <row r="1894" spans="1:19">
      <c r="A1894" s="14"/>
      <c r="B1894" s="14"/>
      <c r="C1894" s="14"/>
      <c r="D1894" s="14"/>
      <c r="E1894" s="14"/>
      <c r="F1894" s="14"/>
      <c r="G1894" s="14"/>
      <c r="H1894" s="14"/>
      <c r="I1894" s="14"/>
      <c r="J1894" s="14"/>
      <c r="K1894" s="14"/>
      <c r="L1894" s="14"/>
      <c r="M1894" s="14"/>
      <c r="N1894" s="14"/>
      <c r="O1894" s="14"/>
      <c r="P1894" s="14"/>
      <c r="Q1894" s="14"/>
      <c r="R1894" s="14"/>
      <c r="S1894" s="14"/>
    </row>
    <row r="1895" spans="1:19">
      <c r="A1895" s="14"/>
      <c r="B1895" s="14"/>
      <c r="C1895" s="14"/>
      <c r="D1895" s="14"/>
      <c r="E1895" s="14"/>
      <c r="F1895" s="14"/>
      <c r="G1895" s="14"/>
      <c r="H1895" s="14"/>
      <c r="I1895" s="14"/>
      <c r="J1895" s="14"/>
      <c r="K1895" s="14"/>
      <c r="L1895" s="14"/>
      <c r="M1895" s="14"/>
      <c r="N1895" s="14"/>
      <c r="O1895" s="14"/>
      <c r="P1895" s="14"/>
      <c r="Q1895" s="14"/>
      <c r="R1895" s="14"/>
      <c r="S1895" s="14"/>
    </row>
    <row r="1896" spans="1:19">
      <c r="A1896" s="14"/>
      <c r="B1896" s="14"/>
      <c r="C1896" s="14"/>
      <c r="D1896" s="14"/>
      <c r="E1896" s="14"/>
      <c r="F1896" s="14"/>
      <c r="G1896" s="14"/>
      <c r="H1896" s="14"/>
      <c r="I1896" s="14"/>
      <c r="J1896" s="14"/>
      <c r="K1896" s="14"/>
      <c r="L1896" s="14"/>
      <c r="M1896" s="14"/>
      <c r="N1896" s="14"/>
      <c r="O1896" s="14"/>
      <c r="P1896" s="14"/>
      <c r="Q1896" s="14"/>
      <c r="R1896" s="14"/>
      <c r="S1896" s="14"/>
    </row>
    <row r="1897" spans="1:19">
      <c r="A1897" s="14"/>
      <c r="B1897" s="14"/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</row>
    <row r="1898" spans="1:19">
      <c r="A1898" s="14"/>
      <c r="B1898" s="14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</row>
    <row r="1899" spans="1:19">
      <c r="A1899" s="14"/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</row>
    <row r="1900" spans="1:19">
      <c r="A1900" s="14"/>
      <c r="B1900" s="14"/>
      <c r="C1900" s="14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</row>
    <row r="1901" spans="1:19">
      <c r="A1901" s="14"/>
      <c r="B1901" s="14"/>
      <c r="C1901" s="14"/>
      <c r="D1901" s="14"/>
      <c r="E1901" s="14"/>
      <c r="F1901" s="14"/>
      <c r="G1901" s="14"/>
      <c r="H1901" s="14"/>
      <c r="I1901" s="14"/>
      <c r="J1901" s="14"/>
      <c r="K1901" s="14"/>
      <c r="L1901" s="14"/>
      <c r="M1901" s="14"/>
      <c r="N1901" s="14"/>
      <c r="O1901" s="14"/>
      <c r="P1901" s="14"/>
      <c r="Q1901" s="14"/>
      <c r="R1901" s="14"/>
      <c r="S1901" s="14"/>
    </row>
    <row r="1902" spans="1:19">
      <c r="A1902" s="14"/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</row>
    <row r="1903" spans="1:19">
      <c r="A1903" s="14"/>
      <c r="B1903" s="14"/>
      <c r="C1903" s="14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</row>
    <row r="1904" spans="1:19">
      <c r="A1904" s="14"/>
      <c r="B1904" s="14"/>
      <c r="C1904" s="14"/>
      <c r="D1904" s="14"/>
      <c r="E1904" s="14"/>
      <c r="F1904" s="14"/>
      <c r="G1904" s="14"/>
      <c r="H1904" s="14"/>
      <c r="I1904" s="14"/>
      <c r="J1904" s="14"/>
      <c r="K1904" s="14"/>
      <c r="L1904" s="14"/>
      <c r="M1904" s="14"/>
      <c r="N1904" s="14"/>
      <c r="O1904" s="14"/>
      <c r="P1904" s="14"/>
      <c r="Q1904" s="14"/>
      <c r="R1904" s="14"/>
      <c r="S1904" s="14"/>
    </row>
    <row r="1905" spans="1:19">
      <c r="A1905" s="14"/>
      <c r="B1905" s="14"/>
      <c r="C1905" s="14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</row>
    <row r="1906" spans="1:19">
      <c r="A1906" s="14"/>
      <c r="B1906" s="14"/>
      <c r="C1906" s="14"/>
      <c r="D1906" s="14"/>
      <c r="E1906" s="14"/>
      <c r="F1906" s="14"/>
      <c r="G1906" s="14"/>
      <c r="H1906" s="14"/>
      <c r="I1906" s="14"/>
      <c r="J1906" s="14"/>
      <c r="K1906" s="14"/>
      <c r="L1906" s="14"/>
      <c r="M1906" s="14"/>
      <c r="N1906" s="14"/>
      <c r="O1906" s="14"/>
      <c r="P1906" s="14"/>
      <c r="Q1906" s="14"/>
      <c r="R1906" s="14"/>
      <c r="S1906" s="14"/>
    </row>
    <row r="1907" spans="1:19">
      <c r="A1907" s="14"/>
      <c r="B1907" s="14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</row>
    <row r="1908" spans="1:19">
      <c r="A1908" s="14"/>
      <c r="B1908" s="14"/>
      <c r="C1908" s="14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</row>
    <row r="1909" spans="1:19">
      <c r="A1909" s="14"/>
      <c r="B1909" s="14"/>
      <c r="C1909" s="14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</row>
    <row r="1910" spans="1:19">
      <c r="A1910" s="14"/>
      <c r="B1910" s="14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</row>
    <row r="1911" spans="1:19">
      <c r="A1911" s="14"/>
      <c r="B1911" s="14"/>
      <c r="C1911" s="14"/>
      <c r="D1911" s="14"/>
      <c r="E1911" s="14"/>
      <c r="F1911" s="14"/>
      <c r="G1911" s="14"/>
      <c r="H1911" s="14"/>
      <c r="I1911" s="14"/>
      <c r="J1911" s="14"/>
      <c r="K1911" s="14"/>
      <c r="L1911" s="14"/>
      <c r="M1911" s="14"/>
      <c r="N1911" s="14"/>
      <c r="O1911" s="14"/>
      <c r="P1911" s="14"/>
      <c r="Q1911" s="14"/>
      <c r="R1911" s="14"/>
      <c r="S1911" s="14"/>
    </row>
    <row r="1912" spans="1:19">
      <c r="A1912" s="14"/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</row>
    <row r="1913" spans="1:19">
      <c r="A1913" s="14"/>
      <c r="B1913" s="14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</row>
    <row r="1914" spans="1:19">
      <c r="A1914" s="14"/>
      <c r="B1914" s="14"/>
      <c r="C1914" s="14"/>
      <c r="D1914" s="14"/>
      <c r="E1914" s="14"/>
      <c r="F1914" s="14"/>
      <c r="G1914" s="14"/>
      <c r="H1914" s="14"/>
      <c r="I1914" s="14"/>
      <c r="J1914" s="14"/>
      <c r="K1914" s="14"/>
      <c r="L1914" s="14"/>
      <c r="M1914" s="14"/>
      <c r="N1914" s="14"/>
      <c r="O1914" s="14"/>
      <c r="P1914" s="14"/>
      <c r="Q1914" s="14"/>
      <c r="R1914" s="14"/>
      <c r="S1914" s="14"/>
    </row>
    <row r="1915" spans="1:19">
      <c r="A1915" s="14"/>
      <c r="B1915" s="14"/>
      <c r="C1915" s="14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</row>
    <row r="1916" spans="1:19">
      <c r="A1916" s="14"/>
      <c r="B1916" s="14"/>
      <c r="C1916" s="14"/>
      <c r="D1916" s="14"/>
      <c r="E1916" s="14"/>
      <c r="F1916" s="14"/>
      <c r="G1916" s="14"/>
      <c r="H1916" s="14"/>
      <c r="I1916" s="14"/>
      <c r="J1916" s="14"/>
      <c r="K1916" s="14"/>
      <c r="L1916" s="14"/>
      <c r="M1916" s="14"/>
      <c r="N1916" s="14"/>
      <c r="O1916" s="14"/>
      <c r="P1916" s="14"/>
      <c r="Q1916" s="14"/>
      <c r="R1916" s="14"/>
      <c r="S1916" s="14"/>
    </row>
    <row r="1917" spans="1:19">
      <c r="A1917" s="14"/>
      <c r="B1917" s="14"/>
      <c r="C1917" s="14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</row>
    <row r="1918" spans="1:19">
      <c r="A1918" s="14"/>
      <c r="B1918" s="14"/>
      <c r="C1918" s="14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</row>
    <row r="1919" spans="1:19">
      <c r="A1919" s="14"/>
      <c r="B1919" s="14"/>
      <c r="C1919" s="14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</row>
    <row r="1920" spans="1:19">
      <c r="A1920" s="14"/>
      <c r="B1920" s="14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</row>
    <row r="1921" spans="1:19">
      <c r="A1921" s="14"/>
      <c r="B1921" s="14"/>
      <c r="C1921" s="14"/>
      <c r="D1921" s="14"/>
      <c r="E1921" s="14"/>
      <c r="F1921" s="14"/>
      <c r="G1921" s="14"/>
      <c r="H1921" s="14"/>
      <c r="I1921" s="14"/>
      <c r="J1921" s="14"/>
      <c r="K1921" s="14"/>
      <c r="L1921" s="14"/>
      <c r="M1921" s="14"/>
      <c r="N1921" s="14"/>
      <c r="O1921" s="14"/>
      <c r="P1921" s="14"/>
      <c r="Q1921" s="14"/>
      <c r="R1921" s="14"/>
      <c r="S1921" s="14"/>
    </row>
    <row r="1922" spans="1:19">
      <c r="A1922" s="14"/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</row>
    <row r="1923" spans="1:19">
      <c r="A1923" s="14"/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</row>
    <row r="1924" spans="1:19">
      <c r="A1924" s="14"/>
      <c r="B1924" s="14"/>
      <c r="C1924" s="14"/>
      <c r="D1924" s="14"/>
      <c r="E1924" s="14"/>
      <c r="F1924" s="14"/>
      <c r="G1924" s="14"/>
      <c r="H1924" s="14"/>
      <c r="I1924" s="14"/>
      <c r="J1924" s="14"/>
      <c r="K1924" s="14"/>
      <c r="L1924" s="14"/>
      <c r="M1924" s="14"/>
      <c r="N1924" s="14"/>
      <c r="O1924" s="14"/>
      <c r="P1924" s="14"/>
      <c r="Q1924" s="14"/>
      <c r="R1924" s="14"/>
      <c r="S1924" s="14"/>
    </row>
    <row r="1925" spans="1:19">
      <c r="A1925" s="14"/>
      <c r="B1925" s="14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</row>
    <row r="1926" spans="1:19">
      <c r="A1926" s="14"/>
      <c r="B1926" s="14"/>
      <c r="C1926" s="14"/>
      <c r="D1926" s="14"/>
      <c r="E1926" s="14"/>
      <c r="F1926" s="14"/>
      <c r="G1926" s="14"/>
      <c r="H1926" s="14"/>
      <c r="I1926" s="14"/>
      <c r="J1926" s="14"/>
      <c r="K1926" s="14"/>
      <c r="L1926" s="14"/>
      <c r="M1926" s="14"/>
      <c r="N1926" s="14"/>
      <c r="O1926" s="14"/>
      <c r="P1926" s="14"/>
      <c r="Q1926" s="14"/>
      <c r="R1926" s="14"/>
      <c r="S1926" s="14"/>
    </row>
    <row r="1927" spans="1:19">
      <c r="A1927" s="14"/>
      <c r="B1927" s="14"/>
      <c r="C1927" s="14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</row>
    <row r="1928" spans="1:19">
      <c r="A1928" s="14"/>
      <c r="B1928" s="14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</row>
    <row r="1929" spans="1:19">
      <c r="A1929" s="14"/>
      <c r="B1929" s="14"/>
      <c r="C1929" s="14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</row>
    <row r="1930" spans="1:19">
      <c r="A1930" s="14"/>
      <c r="B1930" s="14"/>
      <c r="C1930" s="14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</row>
    <row r="1931" spans="1:19">
      <c r="A1931" s="14"/>
      <c r="B1931" s="14"/>
      <c r="C1931" s="14"/>
      <c r="D1931" s="14"/>
      <c r="E1931" s="14"/>
      <c r="F1931" s="14"/>
      <c r="G1931" s="14"/>
      <c r="H1931" s="14"/>
      <c r="I1931" s="14"/>
      <c r="J1931" s="14"/>
      <c r="K1931" s="14"/>
      <c r="L1931" s="14"/>
      <c r="M1931" s="14"/>
      <c r="N1931" s="14"/>
      <c r="O1931" s="14"/>
      <c r="P1931" s="14"/>
      <c r="Q1931" s="14"/>
      <c r="R1931" s="14"/>
      <c r="S1931" s="14"/>
    </row>
    <row r="1932" spans="1:19">
      <c r="A1932" s="14"/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</row>
    <row r="1933" spans="1:19">
      <c r="A1933" s="14"/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</row>
    <row r="1934" spans="1:19">
      <c r="A1934" s="14"/>
      <c r="B1934" s="14"/>
      <c r="C1934" s="14"/>
      <c r="D1934" s="14"/>
      <c r="E1934" s="14"/>
      <c r="F1934" s="14"/>
      <c r="G1934" s="14"/>
      <c r="H1934" s="14"/>
      <c r="I1934" s="14"/>
      <c r="J1934" s="14"/>
      <c r="K1934" s="14"/>
      <c r="L1934" s="14"/>
      <c r="M1934" s="14"/>
      <c r="N1934" s="14"/>
      <c r="O1934" s="14"/>
      <c r="P1934" s="14"/>
      <c r="Q1934" s="14"/>
      <c r="R1934" s="14"/>
      <c r="S1934" s="14"/>
    </row>
    <row r="1935" spans="1:19">
      <c r="A1935" s="14"/>
      <c r="B1935" s="14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</row>
    <row r="1936" spans="1:19">
      <c r="A1936" s="14"/>
      <c r="B1936" s="14"/>
      <c r="C1936" s="14"/>
      <c r="D1936" s="14"/>
      <c r="E1936" s="14"/>
      <c r="F1936" s="14"/>
      <c r="G1936" s="14"/>
      <c r="H1936" s="14"/>
      <c r="I1936" s="14"/>
      <c r="J1936" s="14"/>
      <c r="K1936" s="14"/>
      <c r="L1936" s="14"/>
      <c r="M1936" s="14"/>
      <c r="N1936" s="14"/>
      <c r="O1936" s="14"/>
      <c r="P1936" s="14"/>
      <c r="Q1936" s="14"/>
      <c r="R1936" s="14"/>
      <c r="S1936" s="14"/>
    </row>
    <row r="1937" spans="1:19">
      <c r="A1937" s="14"/>
      <c r="B1937" s="14"/>
      <c r="C1937" s="14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</row>
    <row r="1938" spans="1:19">
      <c r="A1938" s="14"/>
      <c r="B1938" s="14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</row>
    <row r="1939" spans="1:19">
      <c r="A1939" s="14"/>
      <c r="B1939" s="14"/>
      <c r="C1939" s="14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</row>
    <row r="1940" spans="1:19">
      <c r="A1940" s="14"/>
      <c r="B1940" s="14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</row>
    <row r="1941" spans="1:19">
      <c r="A1941" s="14"/>
      <c r="B1941" s="14"/>
      <c r="C1941" s="14"/>
      <c r="D1941" s="14"/>
      <c r="E1941" s="14"/>
      <c r="F1941" s="14"/>
      <c r="G1941" s="14"/>
      <c r="H1941" s="14"/>
      <c r="I1941" s="14"/>
      <c r="J1941" s="14"/>
      <c r="K1941" s="14"/>
      <c r="L1941" s="14"/>
      <c r="M1941" s="14"/>
      <c r="N1941" s="14"/>
      <c r="O1941" s="14"/>
      <c r="P1941" s="14"/>
      <c r="Q1941" s="14"/>
      <c r="R1941" s="14"/>
      <c r="S1941" s="14"/>
    </row>
    <row r="1942" spans="1:19">
      <c r="A1942" s="14"/>
      <c r="B1942" s="14"/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</row>
    <row r="1943" spans="1:19">
      <c r="A1943" s="14"/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</row>
    <row r="1944" spans="1:19">
      <c r="A1944" s="14"/>
      <c r="B1944" s="14"/>
      <c r="C1944" s="14"/>
      <c r="D1944" s="14"/>
      <c r="E1944" s="14"/>
      <c r="F1944" s="14"/>
      <c r="G1944" s="14"/>
      <c r="H1944" s="14"/>
      <c r="I1944" s="14"/>
      <c r="J1944" s="14"/>
      <c r="K1944" s="14"/>
      <c r="L1944" s="14"/>
      <c r="M1944" s="14"/>
      <c r="N1944" s="14"/>
      <c r="O1944" s="14"/>
      <c r="P1944" s="14"/>
      <c r="Q1944" s="14"/>
      <c r="R1944" s="14"/>
      <c r="S1944" s="14"/>
    </row>
    <row r="1945" spans="1:19">
      <c r="A1945" s="14"/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</row>
    <row r="1946" spans="1:19">
      <c r="A1946" s="14"/>
      <c r="B1946" s="14"/>
      <c r="C1946" s="14"/>
      <c r="D1946" s="14"/>
      <c r="E1946" s="14"/>
      <c r="F1946" s="14"/>
      <c r="G1946" s="14"/>
      <c r="H1946" s="14"/>
      <c r="I1946" s="14"/>
      <c r="J1946" s="14"/>
      <c r="K1946" s="14"/>
      <c r="L1946" s="14"/>
      <c r="M1946" s="14"/>
      <c r="N1946" s="14"/>
      <c r="O1946" s="14"/>
      <c r="P1946" s="14"/>
      <c r="Q1946" s="14"/>
      <c r="R1946" s="14"/>
      <c r="S1946" s="14"/>
    </row>
    <row r="1947" spans="1:19">
      <c r="A1947" s="14"/>
      <c r="B1947" s="14"/>
      <c r="C1947" s="14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</row>
    <row r="1948" spans="1:19">
      <c r="A1948" s="14"/>
      <c r="B1948" s="14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</row>
    <row r="1949" spans="1:19">
      <c r="A1949" s="14"/>
      <c r="B1949" s="14"/>
      <c r="C1949" s="14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</row>
    <row r="1950" spans="1:19">
      <c r="A1950" s="14"/>
      <c r="B1950" s="14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</row>
    <row r="1951" spans="1:19">
      <c r="A1951" s="14"/>
      <c r="B1951" s="14"/>
      <c r="C1951" s="14"/>
      <c r="D1951" s="14"/>
      <c r="E1951" s="14"/>
      <c r="F1951" s="14"/>
      <c r="G1951" s="14"/>
      <c r="H1951" s="14"/>
      <c r="I1951" s="14"/>
      <c r="J1951" s="14"/>
      <c r="K1951" s="14"/>
      <c r="L1951" s="14"/>
      <c r="M1951" s="14"/>
      <c r="N1951" s="14"/>
      <c r="O1951" s="14"/>
      <c r="P1951" s="14"/>
      <c r="Q1951" s="14"/>
      <c r="R1951" s="14"/>
      <c r="S1951" s="14"/>
    </row>
    <row r="1952" spans="1:19">
      <c r="A1952" s="14"/>
      <c r="B1952" s="14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</row>
    <row r="1953" spans="1:19">
      <c r="A1953" s="14"/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</row>
    <row r="1954" spans="1:19">
      <c r="A1954" s="14"/>
      <c r="B1954" s="14"/>
      <c r="C1954" s="14"/>
      <c r="D1954" s="14"/>
      <c r="E1954" s="14"/>
      <c r="F1954" s="14"/>
      <c r="G1954" s="14"/>
      <c r="H1954" s="14"/>
      <c r="I1954" s="14"/>
      <c r="J1954" s="14"/>
      <c r="K1954" s="14"/>
      <c r="L1954" s="14"/>
      <c r="M1954" s="14"/>
      <c r="N1954" s="14"/>
      <c r="O1954" s="14"/>
      <c r="P1954" s="14"/>
      <c r="Q1954" s="14"/>
      <c r="R1954" s="14"/>
      <c r="S1954" s="14"/>
    </row>
    <row r="1955" spans="1:19">
      <c r="A1955" s="14"/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</row>
    <row r="1956" spans="1:19">
      <c r="A1956" s="14"/>
      <c r="B1956" s="14"/>
      <c r="C1956" s="14"/>
      <c r="D1956" s="14"/>
      <c r="E1956" s="14"/>
      <c r="F1956" s="14"/>
      <c r="G1956" s="14"/>
      <c r="H1956" s="14"/>
      <c r="I1956" s="14"/>
      <c r="J1956" s="14"/>
      <c r="K1956" s="14"/>
      <c r="L1956" s="14"/>
      <c r="M1956" s="14"/>
      <c r="N1956" s="14"/>
      <c r="O1956" s="14"/>
      <c r="P1956" s="14"/>
      <c r="Q1956" s="14"/>
      <c r="R1956" s="14"/>
      <c r="S1956" s="14"/>
    </row>
    <row r="1957" spans="1:19">
      <c r="A1957" s="14"/>
      <c r="B1957" s="14"/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</row>
    <row r="1958" spans="1:19">
      <c r="A1958" s="14"/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</row>
    <row r="1959" spans="1:19">
      <c r="A1959" s="14"/>
      <c r="B1959" s="14"/>
      <c r="C1959" s="14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</row>
    <row r="1960" spans="1:19">
      <c r="A1960" s="14"/>
      <c r="B1960" s="14"/>
      <c r="C1960" s="14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</row>
    <row r="1961" spans="1:19">
      <c r="A1961" s="14"/>
      <c r="B1961" s="14"/>
      <c r="C1961" s="14"/>
      <c r="D1961" s="14"/>
      <c r="E1961" s="14"/>
      <c r="F1961" s="14"/>
      <c r="G1961" s="14"/>
      <c r="H1961" s="14"/>
      <c r="I1961" s="14"/>
      <c r="J1961" s="14"/>
      <c r="K1961" s="14"/>
      <c r="L1961" s="14"/>
      <c r="M1961" s="14"/>
      <c r="N1961" s="14"/>
      <c r="O1961" s="14"/>
      <c r="P1961" s="14"/>
      <c r="Q1961" s="14"/>
      <c r="R1961" s="14"/>
      <c r="S1961" s="14"/>
    </row>
    <row r="1962" spans="1:19">
      <c r="A1962" s="14"/>
      <c r="B1962" s="14"/>
      <c r="C1962" s="14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</row>
    <row r="1963" spans="1:19">
      <c r="A1963" s="14"/>
      <c r="B1963" s="14"/>
      <c r="C1963" s="14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</row>
    <row r="1964" spans="1:19">
      <c r="A1964" s="14"/>
      <c r="B1964" s="14"/>
      <c r="C1964" s="14"/>
      <c r="D1964" s="14"/>
      <c r="E1964" s="14"/>
      <c r="F1964" s="14"/>
      <c r="G1964" s="14"/>
      <c r="H1964" s="14"/>
      <c r="I1964" s="14"/>
      <c r="J1964" s="14"/>
      <c r="K1964" s="14"/>
      <c r="L1964" s="14"/>
      <c r="M1964" s="14"/>
      <c r="N1964" s="14"/>
      <c r="O1964" s="14"/>
      <c r="P1964" s="14"/>
      <c r="Q1964" s="14"/>
      <c r="R1964" s="14"/>
      <c r="S1964" s="14"/>
    </row>
    <row r="1965" spans="1:19">
      <c r="A1965" s="14"/>
      <c r="B1965" s="14"/>
      <c r="C1965" s="14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</row>
    <row r="1966" spans="1:19">
      <c r="A1966" s="14"/>
      <c r="B1966" s="14"/>
      <c r="C1966" s="14"/>
      <c r="D1966" s="14"/>
      <c r="E1966" s="14"/>
      <c r="F1966" s="14"/>
      <c r="G1966" s="14"/>
      <c r="H1966" s="14"/>
      <c r="I1966" s="14"/>
      <c r="J1966" s="14"/>
      <c r="K1966" s="14"/>
      <c r="L1966" s="14"/>
      <c r="M1966" s="14"/>
      <c r="N1966" s="14"/>
      <c r="O1966" s="14"/>
      <c r="P1966" s="14"/>
      <c r="Q1966" s="14"/>
      <c r="R1966" s="14"/>
      <c r="S1966" s="14"/>
    </row>
    <row r="1967" spans="1:19">
      <c r="A1967" s="14"/>
      <c r="B1967" s="14"/>
      <c r="C1967" s="14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</row>
    <row r="1968" spans="1:19">
      <c r="A1968" s="14"/>
      <c r="B1968" s="14"/>
      <c r="C1968" s="14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</row>
    <row r="1969" spans="1:19">
      <c r="A1969" s="14"/>
      <c r="B1969" s="14"/>
      <c r="C1969" s="14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</row>
    <row r="1970" spans="1:19">
      <c r="A1970" s="14"/>
      <c r="B1970" s="14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</row>
    <row r="1971" spans="1:19">
      <c r="A1971" s="14"/>
      <c r="B1971" s="14"/>
      <c r="C1971" s="14"/>
      <c r="D1971" s="14"/>
      <c r="E1971" s="14"/>
      <c r="F1971" s="14"/>
      <c r="G1971" s="14"/>
      <c r="H1971" s="14"/>
      <c r="I1971" s="14"/>
      <c r="J1971" s="14"/>
      <c r="K1971" s="14"/>
      <c r="L1971" s="14"/>
      <c r="M1971" s="14"/>
      <c r="N1971" s="14"/>
      <c r="O1971" s="14"/>
      <c r="P1971" s="14"/>
      <c r="Q1971" s="14"/>
      <c r="R1971" s="14"/>
      <c r="S1971" s="14"/>
    </row>
    <row r="1972" spans="1:19">
      <c r="A1972" s="14"/>
      <c r="B1972" s="14"/>
      <c r="C1972" s="14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</row>
    <row r="1973" spans="1:19">
      <c r="A1973" s="14"/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</row>
    <row r="1974" spans="1:19">
      <c r="A1974" s="14"/>
      <c r="B1974" s="14"/>
      <c r="C1974" s="14"/>
      <c r="D1974" s="14"/>
      <c r="E1974" s="14"/>
      <c r="F1974" s="14"/>
      <c r="G1974" s="14"/>
      <c r="H1974" s="14"/>
      <c r="I1974" s="14"/>
      <c r="J1974" s="14"/>
      <c r="K1974" s="14"/>
      <c r="L1974" s="14"/>
      <c r="M1974" s="14"/>
      <c r="N1974" s="14"/>
      <c r="O1974" s="14"/>
      <c r="P1974" s="14"/>
      <c r="Q1974" s="14"/>
      <c r="R1974" s="14"/>
      <c r="S1974" s="14"/>
    </row>
    <row r="1975" spans="1:19">
      <c r="A1975" s="14"/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</row>
    <row r="1976" spans="1:19">
      <c r="A1976" s="14"/>
      <c r="B1976" s="14"/>
      <c r="C1976" s="14"/>
      <c r="D1976" s="14"/>
      <c r="E1976" s="14"/>
      <c r="F1976" s="14"/>
      <c r="G1976" s="14"/>
      <c r="H1976" s="14"/>
      <c r="I1976" s="14"/>
      <c r="J1976" s="14"/>
      <c r="K1976" s="14"/>
      <c r="L1976" s="14"/>
      <c r="M1976" s="14"/>
      <c r="N1976" s="14"/>
      <c r="O1976" s="14"/>
      <c r="P1976" s="14"/>
      <c r="Q1976" s="14"/>
      <c r="R1976" s="14"/>
      <c r="S1976" s="14"/>
    </row>
    <row r="1977" spans="1:19">
      <c r="A1977" s="14"/>
      <c r="B1977" s="14"/>
      <c r="C1977" s="14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</row>
    <row r="1978" spans="1:19">
      <c r="A1978" s="14"/>
      <c r="B1978" s="14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</row>
    <row r="1979" spans="1:19">
      <c r="A1979" s="14"/>
      <c r="B1979" s="14"/>
      <c r="C1979" s="14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</row>
    <row r="1980" spans="1:19">
      <c r="A1980" s="14"/>
      <c r="B1980" s="14"/>
      <c r="C1980" s="14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</row>
    <row r="1981" spans="1:19">
      <c r="A1981" s="14"/>
      <c r="B1981" s="14"/>
      <c r="C1981" s="14"/>
      <c r="D1981" s="14"/>
      <c r="E1981" s="14"/>
      <c r="F1981" s="14"/>
      <c r="G1981" s="14"/>
      <c r="H1981" s="14"/>
      <c r="I1981" s="14"/>
      <c r="J1981" s="14"/>
      <c r="K1981" s="14"/>
      <c r="L1981" s="14"/>
      <c r="M1981" s="14"/>
      <c r="N1981" s="14"/>
      <c r="O1981" s="14"/>
      <c r="P1981" s="14"/>
      <c r="Q1981" s="14"/>
      <c r="R1981" s="14"/>
      <c r="S1981" s="14"/>
    </row>
    <row r="1982" spans="1:19">
      <c r="A1982" s="14"/>
      <c r="B1982" s="14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</row>
    <row r="1983" spans="1:19">
      <c r="A1983" s="14"/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</row>
    <row r="1984" spans="1:19">
      <c r="A1984" s="14"/>
      <c r="B1984" s="14"/>
      <c r="C1984" s="14"/>
      <c r="D1984" s="14"/>
      <c r="E1984" s="14"/>
      <c r="F1984" s="14"/>
      <c r="G1984" s="14"/>
      <c r="H1984" s="14"/>
      <c r="I1984" s="14"/>
      <c r="J1984" s="14"/>
      <c r="K1984" s="14"/>
      <c r="L1984" s="14"/>
      <c r="M1984" s="14"/>
      <c r="N1984" s="14"/>
      <c r="O1984" s="14"/>
      <c r="P1984" s="14"/>
      <c r="Q1984" s="14"/>
      <c r="R1984" s="14"/>
      <c r="S1984" s="14"/>
    </row>
    <row r="1985" spans="1:19">
      <c r="A1985" s="14"/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</row>
    <row r="1986" spans="1:19">
      <c r="A1986" s="14"/>
      <c r="B1986" s="14"/>
      <c r="C1986" s="14"/>
      <c r="D1986" s="14"/>
      <c r="E1986" s="14"/>
      <c r="F1986" s="14"/>
      <c r="G1986" s="14"/>
      <c r="H1986" s="14"/>
      <c r="I1986" s="14"/>
      <c r="J1986" s="14"/>
      <c r="K1986" s="14"/>
      <c r="L1986" s="14"/>
      <c r="M1986" s="14"/>
      <c r="N1986" s="14"/>
      <c r="O1986" s="14"/>
      <c r="P1986" s="14"/>
      <c r="Q1986" s="14"/>
      <c r="R1986" s="14"/>
      <c r="S1986" s="14"/>
    </row>
    <row r="1987" spans="1:19">
      <c r="A1987" s="14"/>
      <c r="B1987" s="14"/>
      <c r="C1987" s="14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</row>
    <row r="1988" spans="1:19">
      <c r="A1988" s="14"/>
      <c r="B1988" s="14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</row>
    <row r="1989" spans="1:19">
      <c r="A1989" s="14"/>
      <c r="B1989" s="14"/>
      <c r="C1989" s="14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</row>
    <row r="1990" spans="1:19">
      <c r="A1990" s="14"/>
      <c r="B1990" s="14"/>
      <c r="C1990" s="14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</row>
    <row r="1991" spans="1:19">
      <c r="A1991" s="14"/>
      <c r="B1991" s="14"/>
      <c r="C1991" s="14"/>
      <c r="D1991" s="14"/>
      <c r="E1991" s="14"/>
      <c r="F1991" s="14"/>
      <c r="G1991" s="14"/>
      <c r="H1991" s="14"/>
      <c r="I1991" s="14"/>
      <c r="J1991" s="14"/>
      <c r="K1991" s="14"/>
      <c r="L1991" s="14"/>
      <c r="M1991" s="14"/>
      <c r="N1991" s="14"/>
      <c r="O1991" s="14"/>
      <c r="P1991" s="14"/>
      <c r="Q1991" s="14"/>
      <c r="R1991" s="14"/>
      <c r="S1991" s="14"/>
    </row>
    <row r="1992" spans="1:19">
      <c r="A1992" s="14"/>
      <c r="B1992" s="14"/>
      <c r="C1992" s="14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</row>
    <row r="1993" spans="1:19">
      <c r="A1993" s="14"/>
      <c r="B1993" s="14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</row>
    <row r="1994" spans="1:19">
      <c r="A1994" s="14"/>
      <c r="B1994" s="14"/>
      <c r="C1994" s="14"/>
      <c r="D1994" s="14"/>
      <c r="E1994" s="14"/>
      <c r="F1994" s="14"/>
      <c r="G1994" s="14"/>
      <c r="H1994" s="14"/>
      <c r="I1994" s="14"/>
      <c r="J1994" s="14"/>
      <c r="K1994" s="14"/>
      <c r="L1994" s="14"/>
      <c r="M1994" s="14"/>
      <c r="N1994" s="14"/>
      <c r="O1994" s="14"/>
      <c r="P1994" s="14"/>
      <c r="Q1994" s="14"/>
      <c r="R1994" s="14"/>
      <c r="S1994" s="14"/>
    </row>
    <row r="1995" spans="1:19">
      <c r="A1995" s="14"/>
      <c r="B1995" s="14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</row>
    <row r="1996" spans="1:19">
      <c r="A1996" s="14"/>
      <c r="B1996" s="14"/>
      <c r="C1996" s="14"/>
      <c r="D1996" s="14"/>
      <c r="E1996" s="14"/>
      <c r="F1996" s="14"/>
      <c r="G1996" s="14"/>
      <c r="H1996" s="14"/>
      <c r="I1996" s="14"/>
      <c r="J1996" s="14"/>
      <c r="K1996" s="14"/>
      <c r="L1996" s="14"/>
      <c r="M1996" s="14"/>
      <c r="N1996" s="14"/>
      <c r="O1996" s="14"/>
      <c r="P1996" s="14"/>
      <c r="Q1996" s="14"/>
      <c r="R1996" s="14"/>
      <c r="S1996" s="14"/>
    </row>
    <row r="1997" spans="1:19">
      <c r="A1997" s="14"/>
      <c r="B1997" s="14"/>
      <c r="C1997" s="14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</row>
    <row r="1998" spans="1:19">
      <c r="A1998" s="14"/>
      <c r="B1998" s="14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</row>
    <row r="1999" spans="1:19">
      <c r="A1999" s="14"/>
      <c r="B1999" s="14"/>
      <c r="C1999" s="14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</row>
    <row r="2000" spans="1:19">
      <c r="A2000" s="14"/>
      <c r="B2000" s="14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</row>
    <row r="2001" spans="1:19">
      <c r="A2001" s="14"/>
      <c r="B2001" s="14"/>
      <c r="C2001" s="14"/>
      <c r="D2001" s="14"/>
      <c r="E2001" s="14"/>
      <c r="F2001" s="14"/>
      <c r="G2001" s="14"/>
      <c r="H2001" s="14"/>
      <c r="I2001" s="14"/>
      <c r="J2001" s="14"/>
      <c r="K2001" s="14"/>
      <c r="L2001" s="14"/>
      <c r="M2001" s="14"/>
      <c r="N2001" s="14"/>
      <c r="O2001" s="14"/>
      <c r="P2001" s="14"/>
      <c r="Q2001" s="14"/>
      <c r="R2001" s="14"/>
      <c r="S2001" s="14"/>
    </row>
    <row r="2002" spans="1:19">
      <c r="A2002" s="14"/>
      <c r="B2002" s="14"/>
      <c r="C2002" s="14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</row>
    <row r="2003" spans="1:19">
      <c r="A2003" s="14"/>
      <c r="B2003" s="14"/>
      <c r="C2003" s="14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</row>
    <row r="2004" spans="1:19">
      <c r="A2004" s="14"/>
      <c r="B2004" s="14"/>
      <c r="C2004" s="14"/>
      <c r="D2004" s="14"/>
      <c r="E2004" s="14"/>
      <c r="F2004" s="14"/>
      <c r="G2004" s="14"/>
      <c r="H2004" s="14"/>
      <c r="I2004" s="14"/>
      <c r="J2004" s="14"/>
      <c r="K2004" s="14"/>
      <c r="L2004" s="14"/>
      <c r="M2004" s="14"/>
      <c r="N2004" s="14"/>
      <c r="O2004" s="14"/>
      <c r="P2004" s="14"/>
      <c r="Q2004" s="14"/>
      <c r="R2004" s="14"/>
      <c r="S2004" s="14"/>
    </row>
    <row r="2005" spans="1:19">
      <c r="A2005" s="14"/>
      <c r="B2005" s="14"/>
      <c r="C2005" s="14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</row>
    <row r="2006" spans="1:19">
      <c r="A2006" s="14"/>
      <c r="B2006" s="14"/>
      <c r="C2006" s="14"/>
      <c r="D2006" s="14"/>
      <c r="E2006" s="14"/>
      <c r="F2006" s="14"/>
      <c r="G2006" s="14"/>
      <c r="H2006" s="14"/>
      <c r="I2006" s="14"/>
      <c r="J2006" s="14"/>
      <c r="K2006" s="14"/>
      <c r="L2006" s="14"/>
      <c r="M2006" s="14"/>
      <c r="N2006" s="14"/>
      <c r="O2006" s="14"/>
      <c r="P2006" s="14"/>
      <c r="Q2006" s="14"/>
      <c r="R2006" s="14"/>
      <c r="S2006" s="14"/>
    </row>
    <row r="2007" spans="1:19">
      <c r="A2007" s="14"/>
      <c r="B2007" s="14"/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</row>
    <row r="2008" spans="1:19">
      <c r="A2008" s="14"/>
      <c r="B2008" s="14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</row>
    <row r="2009" spans="1:19">
      <c r="A2009" s="14"/>
      <c r="B2009" s="14"/>
      <c r="C2009" s="14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</row>
    <row r="2010" spans="1:19">
      <c r="A2010" s="14"/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</row>
    <row r="2011" spans="1:19">
      <c r="A2011" s="14"/>
      <c r="B2011" s="14"/>
      <c r="C2011" s="14"/>
      <c r="D2011" s="14"/>
      <c r="E2011" s="14"/>
      <c r="F2011" s="14"/>
      <c r="G2011" s="14"/>
      <c r="H2011" s="14"/>
      <c r="I2011" s="14"/>
      <c r="J2011" s="14"/>
      <c r="K2011" s="14"/>
      <c r="L2011" s="14"/>
      <c r="M2011" s="14"/>
      <c r="N2011" s="14"/>
      <c r="O2011" s="14"/>
      <c r="P2011" s="14"/>
      <c r="Q2011" s="14"/>
      <c r="R2011" s="14"/>
      <c r="S2011" s="14"/>
    </row>
    <row r="2012" spans="1:19">
      <c r="A2012" s="14"/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</row>
    <row r="2013" spans="1:19">
      <c r="A2013" s="14"/>
      <c r="B2013" s="14"/>
      <c r="C2013" s="14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</row>
    <row r="2014" spans="1:19">
      <c r="A2014" s="14"/>
      <c r="B2014" s="14"/>
      <c r="C2014" s="14"/>
      <c r="D2014" s="14"/>
      <c r="E2014" s="14"/>
      <c r="F2014" s="14"/>
      <c r="G2014" s="14"/>
      <c r="H2014" s="14"/>
      <c r="I2014" s="14"/>
      <c r="J2014" s="14"/>
      <c r="K2014" s="14"/>
      <c r="L2014" s="14"/>
      <c r="M2014" s="14"/>
      <c r="N2014" s="14"/>
      <c r="O2014" s="14"/>
      <c r="P2014" s="14"/>
      <c r="Q2014" s="14"/>
      <c r="R2014" s="14"/>
      <c r="S2014" s="14"/>
    </row>
    <row r="2015" spans="1:19">
      <c r="A2015" s="14"/>
      <c r="B2015" s="14"/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</row>
    <row r="2016" spans="1:19">
      <c r="A2016" s="14"/>
      <c r="B2016" s="14"/>
      <c r="C2016" s="14"/>
      <c r="D2016" s="14"/>
      <c r="E2016" s="14"/>
      <c r="F2016" s="14"/>
      <c r="G2016" s="14"/>
      <c r="H2016" s="14"/>
      <c r="I2016" s="14"/>
      <c r="J2016" s="14"/>
      <c r="K2016" s="14"/>
      <c r="L2016" s="14"/>
      <c r="M2016" s="14"/>
      <c r="N2016" s="14"/>
      <c r="O2016" s="14"/>
      <c r="P2016" s="14"/>
      <c r="Q2016" s="14"/>
      <c r="R2016" s="14"/>
      <c r="S2016" s="14"/>
    </row>
    <row r="2017" spans="1:19">
      <c r="A2017" s="14"/>
      <c r="B2017" s="14"/>
      <c r="C2017" s="14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</row>
    <row r="2018" spans="1:19">
      <c r="A2018" s="14"/>
      <c r="B2018" s="14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</row>
    <row r="2019" spans="1:19">
      <c r="A2019" s="14"/>
      <c r="B2019" s="14"/>
      <c r="C2019" s="14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</row>
    <row r="2020" spans="1:19">
      <c r="A2020" s="14"/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</row>
    <row r="2021" spans="1:19">
      <c r="A2021" s="14"/>
      <c r="B2021" s="14"/>
      <c r="C2021" s="14"/>
      <c r="D2021" s="14"/>
      <c r="E2021" s="14"/>
      <c r="F2021" s="14"/>
      <c r="G2021" s="14"/>
      <c r="H2021" s="14"/>
      <c r="I2021" s="14"/>
      <c r="J2021" s="14"/>
      <c r="K2021" s="14"/>
      <c r="L2021" s="14"/>
      <c r="M2021" s="14"/>
      <c r="N2021" s="14"/>
      <c r="O2021" s="14"/>
      <c r="P2021" s="14"/>
      <c r="Q2021" s="14"/>
      <c r="R2021" s="14"/>
      <c r="S2021" s="14"/>
    </row>
    <row r="2022" spans="1:19">
      <c r="A2022" s="14"/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</row>
    <row r="2023" spans="1:19">
      <c r="A2023" s="14"/>
      <c r="B2023" s="14"/>
      <c r="C2023" s="14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</row>
    <row r="2024" spans="1:19">
      <c r="A2024" s="14"/>
      <c r="B2024" s="14"/>
      <c r="C2024" s="14"/>
      <c r="D2024" s="14"/>
      <c r="E2024" s="14"/>
      <c r="F2024" s="14"/>
      <c r="G2024" s="14"/>
      <c r="H2024" s="14"/>
      <c r="I2024" s="14"/>
      <c r="J2024" s="14"/>
      <c r="K2024" s="14"/>
      <c r="L2024" s="14"/>
      <c r="M2024" s="14"/>
      <c r="N2024" s="14"/>
      <c r="O2024" s="14"/>
      <c r="P2024" s="14"/>
      <c r="Q2024" s="14"/>
      <c r="R2024" s="14"/>
      <c r="S2024" s="14"/>
    </row>
    <row r="2025" spans="1:19">
      <c r="A2025" s="14"/>
      <c r="B2025" s="14"/>
      <c r="C2025" s="14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</row>
    <row r="2026" spans="1:19">
      <c r="A2026" s="14"/>
      <c r="B2026" s="14"/>
      <c r="C2026" s="14"/>
      <c r="D2026" s="14"/>
      <c r="E2026" s="14"/>
      <c r="F2026" s="14"/>
      <c r="G2026" s="14"/>
      <c r="H2026" s="14"/>
      <c r="I2026" s="14"/>
      <c r="J2026" s="14"/>
      <c r="K2026" s="14"/>
      <c r="L2026" s="14"/>
      <c r="M2026" s="14"/>
      <c r="N2026" s="14"/>
      <c r="O2026" s="14"/>
      <c r="P2026" s="14"/>
      <c r="Q2026" s="14"/>
      <c r="R2026" s="14"/>
      <c r="S2026" s="14"/>
    </row>
    <row r="2027" spans="1:19">
      <c r="A2027" s="14"/>
      <c r="B2027" s="14"/>
      <c r="C2027" s="14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</row>
    <row r="2028" spans="1:19">
      <c r="A2028" s="14"/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</row>
    <row r="2029" spans="1:19">
      <c r="A2029" s="14"/>
      <c r="B2029" s="14"/>
      <c r="C2029" s="14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</row>
    <row r="2030" spans="1:19">
      <c r="A2030" s="14"/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</row>
    <row r="2031" spans="1:19">
      <c r="A2031" s="14"/>
      <c r="B2031" s="14"/>
      <c r="C2031" s="14"/>
      <c r="D2031" s="14"/>
      <c r="E2031" s="14"/>
      <c r="F2031" s="14"/>
      <c r="G2031" s="14"/>
      <c r="H2031" s="14"/>
      <c r="I2031" s="14"/>
      <c r="J2031" s="14"/>
      <c r="K2031" s="14"/>
      <c r="L2031" s="14"/>
      <c r="M2031" s="14"/>
      <c r="N2031" s="14"/>
      <c r="O2031" s="14"/>
      <c r="P2031" s="14"/>
      <c r="Q2031" s="14"/>
      <c r="R2031" s="14"/>
      <c r="S2031" s="14"/>
    </row>
    <row r="2032" spans="1:19">
      <c r="A2032" s="14"/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</row>
    <row r="2033" spans="1:19">
      <c r="A2033" s="14"/>
      <c r="B2033" s="14"/>
      <c r="C2033" s="14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</row>
    <row r="2034" spans="1:19">
      <c r="A2034" s="14"/>
      <c r="B2034" s="14"/>
      <c r="C2034" s="14"/>
      <c r="D2034" s="14"/>
      <c r="E2034" s="14"/>
      <c r="F2034" s="14"/>
      <c r="G2034" s="14"/>
      <c r="H2034" s="14"/>
      <c r="I2034" s="14"/>
      <c r="J2034" s="14"/>
      <c r="K2034" s="14"/>
      <c r="L2034" s="14"/>
      <c r="M2034" s="14"/>
      <c r="N2034" s="14"/>
      <c r="O2034" s="14"/>
      <c r="P2034" s="14"/>
      <c r="Q2034" s="14"/>
      <c r="R2034" s="14"/>
      <c r="S2034" s="14"/>
    </row>
    <row r="2035" spans="1:19">
      <c r="A2035" s="14"/>
      <c r="B2035" s="14"/>
      <c r="C2035" s="14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</row>
    <row r="2036" spans="1:19">
      <c r="A2036" s="14"/>
      <c r="B2036" s="14"/>
      <c r="C2036" s="14"/>
      <c r="D2036" s="14"/>
      <c r="E2036" s="14"/>
      <c r="F2036" s="14"/>
      <c r="G2036" s="14"/>
      <c r="H2036" s="14"/>
      <c r="I2036" s="14"/>
      <c r="J2036" s="14"/>
      <c r="K2036" s="14"/>
      <c r="L2036" s="14"/>
      <c r="M2036" s="14"/>
      <c r="N2036" s="14"/>
      <c r="O2036" s="14"/>
      <c r="P2036" s="14"/>
      <c r="Q2036" s="14"/>
      <c r="R2036" s="14"/>
      <c r="S2036" s="14"/>
    </row>
    <row r="2037" spans="1:19">
      <c r="A2037" s="14"/>
      <c r="B2037" s="14"/>
      <c r="C2037" s="14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</row>
    <row r="2038" spans="1:19">
      <c r="A2038" s="14"/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</row>
    <row r="2039" spans="1:19">
      <c r="A2039" s="14"/>
      <c r="B2039" s="14"/>
      <c r="C2039" s="14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</row>
    <row r="2040" spans="1:19">
      <c r="A2040" s="14"/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</row>
    <row r="2041" spans="1:19">
      <c r="A2041" s="14"/>
      <c r="B2041" s="14"/>
      <c r="C2041" s="14"/>
      <c r="D2041" s="14"/>
      <c r="E2041" s="14"/>
      <c r="F2041" s="14"/>
      <c r="G2041" s="14"/>
      <c r="H2041" s="14"/>
      <c r="I2041" s="14"/>
      <c r="J2041" s="14"/>
      <c r="K2041" s="14"/>
      <c r="L2041" s="14"/>
      <c r="M2041" s="14"/>
      <c r="N2041" s="14"/>
      <c r="O2041" s="14"/>
      <c r="P2041" s="14"/>
      <c r="Q2041" s="14"/>
      <c r="R2041" s="14"/>
      <c r="S2041" s="14"/>
    </row>
    <row r="2042" spans="1:19">
      <c r="A2042" s="14"/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</row>
    <row r="2043" spans="1:19">
      <c r="A2043" s="14"/>
      <c r="B2043" s="14"/>
      <c r="C2043" s="14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</row>
    <row r="2044" spans="1:19">
      <c r="A2044" s="14"/>
      <c r="B2044" s="14"/>
      <c r="C2044" s="14"/>
      <c r="D2044" s="14"/>
      <c r="E2044" s="14"/>
      <c r="F2044" s="14"/>
      <c r="G2044" s="14"/>
      <c r="H2044" s="14"/>
      <c r="I2044" s="14"/>
      <c r="J2044" s="14"/>
      <c r="K2044" s="14"/>
      <c r="L2044" s="14"/>
      <c r="M2044" s="14"/>
      <c r="N2044" s="14"/>
      <c r="O2044" s="14"/>
      <c r="P2044" s="14"/>
      <c r="Q2044" s="14"/>
      <c r="R2044" s="14"/>
      <c r="S2044" s="14"/>
    </row>
    <row r="2045" spans="1:19">
      <c r="A2045" s="14"/>
      <c r="B2045" s="14"/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</row>
    <row r="2046" spans="1:19">
      <c r="A2046" s="14"/>
      <c r="B2046" s="14"/>
      <c r="C2046" s="14"/>
      <c r="D2046" s="14"/>
      <c r="E2046" s="14"/>
      <c r="F2046" s="14"/>
      <c r="G2046" s="14"/>
      <c r="H2046" s="14"/>
      <c r="I2046" s="14"/>
      <c r="J2046" s="14"/>
      <c r="K2046" s="14"/>
      <c r="L2046" s="14"/>
      <c r="M2046" s="14"/>
      <c r="N2046" s="14"/>
      <c r="O2046" s="14"/>
      <c r="P2046" s="14"/>
      <c r="Q2046" s="14"/>
      <c r="R2046" s="14"/>
      <c r="S2046" s="14"/>
    </row>
    <row r="2047" spans="1:19">
      <c r="A2047" s="14"/>
      <c r="B2047" s="14"/>
      <c r="C2047" s="14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</row>
    <row r="2048" spans="1:19">
      <c r="A2048" s="14"/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</row>
    <row r="2049" spans="1:19">
      <c r="A2049" s="14"/>
      <c r="B2049" s="14"/>
      <c r="C2049" s="14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</row>
    <row r="2050" spans="1:19">
      <c r="A2050" s="14"/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</row>
    <row r="2051" spans="1:19">
      <c r="A2051" s="14"/>
      <c r="B2051" s="14"/>
      <c r="C2051" s="14"/>
      <c r="D2051" s="14"/>
      <c r="E2051" s="14"/>
      <c r="F2051" s="14"/>
      <c r="G2051" s="14"/>
      <c r="H2051" s="14"/>
      <c r="I2051" s="14"/>
      <c r="J2051" s="14"/>
      <c r="K2051" s="14"/>
      <c r="L2051" s="14"/>
      <c r="M2051" s="14"/>
      <c r="N2051" s="14"/>
      <c r="O2051" s="14"/>
      <c r="P2051" s="14"/>
      <c r="Q2051" s="14"/>
      <c r="R2051" s="14"/>
      <c r="S2051" s="14"/>
    </row>
    <row r="2052" spans="1:19">
      <c r="A2052" s="14"/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</row>
    <row r="2053" spans="1:19">
      <c r="A2053" s="14"/>
      <c r="B2053" s="14"/>
      <c r="C2053" s="14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</row>
    <row r="2054" spans="1:19">
      <c r="A2054" s="14"/>
      <c r="B2054" s="14"/>
      <c r="C2054" s="14"/>
      <c r="D2054" s="14"/>
      <c r="E2054" s="14"/>
      <c r="F2054" s="14"/>
      <c r="G2054" s="14"/>
      <c r="H2054" s="14"/>
      <c r="I2054" s="14"/>
      <c r="J2054" s="14"/>
      <c r="K2054" s="14"/>
      <c r="L2054" s="14"/>
      <c r="M2054" s="14"/>
      <c r="N2054" s="14"/>
      <c r="O2054" s="14"/>
      <c r="P2054" s="14"/>
      <c r="Q2054" s="14"/>
      <c r="R2054" s="14"/>
      <c r="S2054" s="14"/>
    </row>
    <row r="2055" spans="1:19">
      <c r="A2055" s="14"/>
      <c r="B2055" s="14"/>
      <c r="C2055" s="14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</row>
    <row r="2056" spans="1:19">
      <c r="A2056" s="14"/>
      <c r="B2056" s="14"/>
      <c r="C2056" s="14"/>
      <c r="D2056" s="14"/>
      <c r="E2056" s="14"/>
      <c r="F2056" s="14"/>
      <c r="G2056" s="14"/>
      <c r="H2056" s="14"/>
      <c r="I2056" s="14"/>
      <c r="J2056" s="14"/>
      <c r="K2056" s="14"/>
      <c r="L2056" s="14"/>
      <c r="M2056" s="14"/>
      <c r="N2056" s="14"/>
      <c r="O2056" s="14"/>
      <c r="P2056" s="14"/>
      <c r="Q2056" s="14"/>
      <c r="R2056" s="14"/>
      <c r="S2056" s="14"/>
    </row>
    <row r="2057" spans="1:19">
      <c r="A2057" s="14"/>
      <c r="B2057" s="14"/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</row>
    <row r="2058" spans="1:19">
      <c r="A2058" s="14"/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</row>
    <row r="2059" spans="1:19">
      <c r="A2059" s="14"/>
      <c r="B2059" s="14"/>
      <c r="C2059" s="14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</row>
    <row r="2060" spans="1:19">
      <c r="A2060" s="14"/>
      <c r="B2060" s="14"/>
      <c r="C2060" s="14"/>
      <c r="D2060" s="14"/>
      <c r="E2060" s="14"/>
      <c r="F2060" s="14"/>
      <c r="G2060" s="14"/>
      <c r="H2060" s="14"/>
      <c r="I2060" s="14"/>
      <c r="J2060" s="14"/>
      <c r="K2060" s="14"/>
      <c r="L2060" s="14"/>
      <c r="M2060" s="14"/>
      <c r="N2060" s="14"/>
      <c r="O2060" s="14"/>
      <c r="P2060" s="14"/>
      <c r="Q2060" s="14"/>
      <c r="R2060" s="14"/>
      <c r="S2060" s="14"/>
    </row>
    <row r="2061" spans="1:19">
      <c r="A2061" s="14"/>
      <c r="B2061" s="14"/>
      <c r="C2061" s="14"/>
      <c r="D2061" s="14"/>
      <c r="E2061" s="14"/>
      <c r="F2061" s="14"/>
      <c r="G2061" s="14"/>
      <c r="H2061" s="14"/>
      <c r="I2061" s="14"/>
      <c r="J2061" s="14"/>
      <c r="K2061" s="14"/>
      <c r="L2061" s="14"/>
      <c r="M2061" s="14"/>
      <c r="N2061" s="14"/>
      <c r="O2061" s="14"/>
      <c r="P2061" s="14"/>
      <c r="Q2061" s="14"/>
      <c r="R2061" s="14"/>
      <c r="S2061" s="14"/>
    </row>
    <row r="2062" spans="1:19">
      <c r="A2062" s="14"/>
      <c r="B2062" s="14"/>
      <c r="C2062" s="14"/>
      <c r="D2062" s="14"/>
      <c r="E2062" s="14"/>
      <c r="F2062" s="14"/>
      <c r="G2062" s="14"/>
      <c r="H2062" s="14"/>
      <c r="I2062" s="14"/>
      <c r="J2062" s="14"/>
      <c r="K2062" s="14"/>
      <c r="L2062" s="14"/>
      <c r="M2062" s="14"/>
      <c r="N2062" s="14"/>
      <c r="O2062" s="14"/>
      <c r="P2062" s="14"/>
      <c r="Q2062" s="14"/>
      <c r="R2062" s="14"/>
      <c r="S2062" s="14"/>
    </row>
    <row r="2063" spans="1:19">
      <c r="A2063" s="14"/>
      <c r="B2063" s="14"/>
      <c r="C2063" s="14"/>
      <c r="D2063" s="14"/>
      <c r="E2063" s="14"/>
      <c r="F2063" s="14"/>
      <c r="G2063" s="14"/>
      <c r="H2063" s="14"/>
      <c r="I2063" s="14"/>
      <c r="J2063" s="14"/>
      <c r="K2063" s="14"/>
      <c r="L2063" s="14"/>
      <c r="M2063" s="14"/>
      <c r="N2063" s="14"/>
      <c r="O2063" s="14"/>
      <c r="P2063" s="14"/>
      <c r="Q2063" s="14"/>
      <c r="R2063" s="14"/>
      <c r="S2063" s="14"/>
    </row>
    <row r="2064" spans="1:19">
      <c r="A2064" s="14"/>
      <c r="B2064" s="14"/>
      <c r="C2064" s="14"/>
      <c r="D2064" s="14"/>
      <c r="E2064" s="14"/>
      <c r="F2064" s="14"/>
      <c r="G2064" s="14"/>
      <c r="H2064" s="14"/>
      <c r="I2064" s="14"/>
      <c r="J2064" s="14"/>
      <c r="K2064" s="14"/>
      <c r="L2064" s="14"/>
      <c r="M2064" s="14"/>
      <c r="N2064" s="14"/>
      <c r="O2064" s="14"/>
      <c r="P2064" s="14"/>
      <c r="Q2064" s="14"/>
      <c r="R2064" s="14"/>
      <c r="S2064" s="14"/>
    </row>
    <row r="2065" spans="1:19">
      <c r="A2065" s="14"/>
      <c r="B2065" s="14"/>
      <c r="C2065" s="14"/>
      <c r="D2065" s="14"/>
      <c r="E2065" s="14"/>
      <c r="F2065" s="14"/>
      <c r="G2065" s="14"/>
      <c r="H2065" s="14"/>
      <c r="I2065" s="14"/>
      <c r="J2065" s="14"/>
      <c r="K2065" s="14"/>
      <c r="L2065" s="14"/>
      <c r="M2065" s="14"/>
      <c r="N2065" s="14"/>
      <c r="O2065" s="14"/>
      <c r="P2065" s="14"/>
      <c r="Q2065" s="14"/>
      <c r="R2065" s="14"/>
      <c r="S2065" s="14"/>
    </row>
    <row r="2066" spans="1:19">
      <c r="A2066" s="14"/>
      <c r="B2066" s="14"/>
      <c r="C2066" s="14"/>
      <c r="D2066" s="14"/>
      <c r="E2066" s="14"/>
      <c r="F2066" s="14"/>
      <c r="G2066" s="14"/>
      <c r="H2066" s="14"/>
      <c r="I2066" s="14"/>
      <c r="J2066" s="14"/>
      <c r="K2066" s="14"/>
      <c r="L2066" s="14"/>
      <c r="M2066" s="14"/>
      <c r="N2066" s="14"/>
      <c r="O2066" s="14"/>
      <c r="P2066" s="14"/>
      <c r="Q2066" s="14"/>
      <c r="R2066" s="14"/>
      <c r="S2066" s="14"/>
    </row>
    <row r="2067" spans="1:19">
      <c r="A2067" s="14"/>
      <c r="B2067" s="14"/>
      <c r="C2067" s="14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</row>
    <row r="2068" spans="1:19">
      <c r="A2068" s="14"/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</row>
    <row r="2069" spans="1:19">
      <c r="A2069" s="14"/>
      <c r="B2069" s="14"/>
      <c r="C2069" s="14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</row>
    <row r="2070" spans="1:19">
      <c r="A2070" s="14"/>
      <c r="B2070" s="14"/>
      <c r="C2070" s="14"/>
      <c r="D2070" s="14"/>
      <c r="E2070" s="14"/>
      <c r="F2070" s="14"/>
      <c r="G2070" s="14"/>
      <c r="H2070" s="14"/>
      <c r="I2070" s="14"/>
      <c r="J2070" s="14"/>
      <c r="K2070" s="14"/>
      <c r="L2070" s="14"/>
      <c r="M2070" s="14"/>
      <c r="N2070" s="14"/>
      <c r="O2070" s="14"/>
      <c r="P2070" s="14"/>
      <c r="Q2070" s="14"/>
      <c r="R2070" s="14"/>
      <c r="S2070" s="14"/>
    </row>
    <row r="2071" spans="1:19">
      <c r="A2071" s="14"/>
      <c r="B2071" s="14"/>
      <c r="C2071" s="14"/>
      <c r="D2071" s="14"/>
      <c r="E2071" s="14"/>
      <c r="F2071" s="14"/>
      <c r="G2071" s="14"/>
      <c r="H2071" s="14"/>
      <c r="I2071" s="14"/>
      <c r="J2071" s="14"/>
      <c r="K2071" s="14"/>
      <c r="L2071" s="14"/>
      <c r="M2071" s="14"/>
      <c r="N2071" s="14"/>
      <c r="O2071" s="14"/>
      <c r="P2071" s="14"/>
      <c r="Q2071" s="14"/>
      <c r="R2071" s="14"/>
      <c r="S2071" s="14"/>
    </row>
    <row r="2072" spans="1:19">
      <c r="A2072" s="14"/>
      <c r="B2072" s="14"/>
      <c r="C2072" s="14"/>
      <c r="D2072" s="14"/>
      <c r="E2072" s="14"/>
      <c r="F2072" s="14"/>
      <c r="G2072" s="14"/>
      <c r="H2072" s="14"/>
      <c r="I2072" s="14"/>
      <c r="J2072" s="14"/>
      <c r="K2072" s="14"/>
      <c r="L2072" s="14"/>
      <c r="M2072" s="14"/>
      <c r="N2072" s="14"/>
      <c r="O2072" s="14"/>
      <c r="P2072" s="14"/>
      <c r="Q2072" s="14"/>
      <c r="R2072" s="14"/>
      <c r="S2072" s="14"/>
    </row>
    <row r="2073" spans="1:19">
      <c r="A2073" s="14"/>
      <c r="B2073" s="14"/>
      <c r="C2073" s="14"/>
      <c r="D2073" s="14"/>
      <c r="E2073" s="14"/>
      <c r="F2073" s="14"/>
      <c r="G2073" s="14"/>
      <c r="H2073" s="14"/>
      <c r="I2073" s="14"/>
      <c r="J2073" s="14"/>
      <c r="K2073" s="14"/>
      <c r="L2073" s="14"/>
      <c r="M2073" s="14"/>
      <c r="N2073" s="14"/>
      <c r="O2073" s="14"/>
      <c r="P2073" s="14"/>
      <c r="Q2073" s="14"/>
      <c r="R2073" s="14"/>
      <c r="S2073" s="14"/>
    </row>
    <row r="2074" spans="1:19">
      <c r="A2074" s="14"/>
      <c r="B2074" s="14"/>
      <c r="C2074" s="14"/>
      <c r="D2074" s="14"/>
      <c r="E2074" s="14"/>
      <c r="F2074" s="14"/>
      <c r="G2074" s="14"/>
      <c r="H2074" s="14"/>
      <c r="I2074" s="14"/>
      <c r="J2074" s="14"/>
      <c r="K2074" s="14"/>
      <c r="L2074" s="14"/>
      <c r="M2074" s="14"/>
      <c r="N2074" s="14"/>
      <c r="O2074" s="14"/>
      <c r="P2074" s="14"/>
      <c r="Q2074" s="14"/>
      <c r="R2074" s="14"/>
      <c r="S2074" s="14"/>
    </row>
    <row r="2075" spans="1:19">
      <c r="A2075" s="14"/>
      <c r="B2075" s="14"/>
      <c r="C2075" s="14"/>
      <c r="D2075" s="14"/>
      <c r="E2075" s="14"/>
      <c r="F2075" s="14"/>
      <c r="G2075" s="14"/>
      <c r="H2075" s="14"/>
      <c r="I2075" s="14"/>
      <c r="J2075" s="14"/>
      <c r="K2075" s="14"/>
      <c r="L2075" s="14"/>
      <c r="M2075" s="14"/>
      <c r="N2075" s="14"/>
      <c r="O2075" s="14"/>
      <c r="P2075" s="14"/>
      <c r="Q2075" s="14"/>
      <c r="R2075" s="14"/>
      <c r="S2075" s="14"/>
    </row>
    <row r="2076" spans="1:19">
      <c r="A2076" s="14"/>
      <c r="B2076" s="14"/>
      <c r="C2076" s="14"/>
      <c r="D2076" s="14"/>
      <c r="E2076" s="14"/>
      <c r="F2076" s="14"/>
      <c r="G2076" s="14"/>
      <c r="H2076" s="14"/>
      <c r="I2076" s="14"/>
      <c r="J2076" s="14"/>
      <c r="K2076" s="14"/>
      <c r="L2076" s="14"/>
      <c r="M2076" s="14"/>
      <c r="N2076" s="14"/>
      <c r="O2076" s="14"/>
      <c r="P2076" s="14"/>
      <c r="Q2076" s="14"/>
      <c r="R2076" s="14"/>
      <c r="S2076" s="14"/>
    </row>
    <row r="2077" spans="1:19">
      <c r="A2077" s="14"/>
      <c r="B2077" s="14"/>
      <c r="C2077" s="14"/>
      <c r="D2077" s="14"/>
      <c r="E2077" s="14"/>
      <c r="F2077" s="14"/>
      <c r="G2077" s="14"/>
      <c r="H2077" s="14"/>
      <c r="I2077" s="14"/>
      <c r="J2077" s="14"/>
      <c r="K2077" s="14"/>
      <c r="L2077" s="14"/>
      <c r="M2077" s="14"/>
      <c r="N2077" s="14"/>
      <c r="O2077" s="14"/>
      <c r="P2077" s="14"/>
      <c r="Q2077" s="14"/>
      <c r="R2077" s="14"/>
      <c r="S2077" s="14"/>
    </row>
    <row r="2078" spans="1:19">
      <c r="A2078" s="14"/>
      <c r="B2078" s="14"/>
      <c r="C2078" s="14"/>
      <c r="D2078" s="14"/>
      <c r="E2078" s="14"/>
      <c r="F2078" s="14"/>
      <c r="G2078" s="14"/>
      <c r="H2078" s="14"/>
      <c r="I2078" s="14"/>
      <c r="J2078" s="14"/>
      <c r="K2078" s="14"/>
      <c r="L2078" s="14"/>
      <c r="M2078" s="14"/>
      <c r="N2078" s="14"/>
      <c r="O2078" s="14"/>
      <c r="P2078" s="14"/>
      <c r="Q2078" s="14"/>
      <c r="R2078" s="14"/>
      <c r="S2078" s="14"/>
    </row>
    <row r="2079" spans="1:19">
      <c r="A2079" s="14"/>
      <c r="B2079" s="14"/>
      <c r="C2079" s="14"/>
      <c r="D2079" s="14"/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</row>
    <row r="2080" spans="1:19">
      <c r="A2080" s="14"/>
      <c r="B2080" s="14"/>
      <c r="C2080" s="14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</row>
    <row r="2081" spans="1:19">
      <c r="A2081" s="14"/>
      <c r="B2081" s="14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</row>
    <row r="2082" spans="1:19">
      <c r="A2082" s="14"/>
      <c r="B2082" s="14"/>
      <c r="C2082" s="14"/>
      <c r="D2082" s="14"/>
      <c r="E2082" s="14"/>
      <c r="F2082" s="14"/>
      <c r="G2082" s="14"/>
      <c r="H2082" s="14"/>
      <c r="I2082" s="14"/>
      <c r="J2082" s="14"/>
      <c r="K2082" s="14"/>
      <c r="L2082" s="14"/>
      <c r="M2082" s="14"/>
      <c r="N2082" s="14"/>
      <c r="O2082" s="14"/>
      <c r="P2082" s="14"/>
      <c r="Q2082" s="14"/>
      <c r="R2082" s="14"/>
      <c r="S2082" s="14"/>
    </row>
    <row r="2083" spans="1:19">
      <c r="A2083" s="14"/>
      <c r="B2083" s="14"/>
      <c r="C2083" s="14"/>
      <c r="D2083" s="14"/>
      <c r="E2083" s="14"/>
      <c r="F2083" s="14"/>
      <c r="G2083" s="14"/>
      <c r="H2083" s="14"/>
      <c r="I2083" s="14"/>
      <c r="J2083" s="14"/>
      <c r="K2083" s="14"/>
      <c r="L2083" s="14"/>
      <c r="M2083" s="14"/>
      <c r="N2083" s="14"/>
      <c r="O2083" s="14"/>
      <c r="P2083" s="14"/>
      <c r="Q2083" s="14"/>
      <c r="R2083" s="14"/>
      <c r="S2083" s="14"/>
    </row>
    <row r="2084" spans="1:19">
      <c r="A2084" s="14"/>
      <c r="B2084" s="14"/>
      <c r="C2084" s="14"/>
      <c r="D2084" s="14"/>
      <c r="E2084" s="14"/>
      <c r="F2084" s="14"/>
      <c r="G2084" s="14"/>
      <c r="H2084" s="14"/>
      <c r="I2084" s="14"/>
      <c r="J2084" s="14"/>
      <c r="K2084" s="14"/>
      <c r="L2084" s="14"/>
      <c r="M2084" s="14"/>
      <c r="N2084" s="14"/>
      <c r="O2084" s="14"/>
      <c r="P2084" s="14"/>
      <c r="Q2084" s="14"/>
      <c r="R2084" s="14"/>
      <c r="S2084" s="14"/>
    </row>
    <row r="2085" spans="1:19">
      <c r="A2085" s="14"/>
      <c r="B2085" s="14"/>
      <c r="C2085" s="14"/>
      <c r="D2085" s="14"/>
      <c r="E2085" s="14"/>
      <c r="F2085" s="14"/>
      <c r="G2085" s="14"/>
      <c r="H2085" s="14"/>
      <c r="I2085" s="14"/>
      <c r="J2085" s="14"/>
      <c r="K2085" s="14"/>
      <c r="L2085" s="14"/>
      <c r="M2085" s="14"/>
      <c r="N2085" s="14"/>
      <c r="O2085" s="14"/>
      <c r="P2085" s="14"/>
      <c r="Q2085" s="14"/>
      <c r="R2085" s="14"/>
      <c r="S2085" s="14"/>
    </row>
    <row r="2086" spans="1:19">
      <c r="A2086" s="14"/>
      <c r="B2086" s="14"/>
      <c r="C2086" s="14"/>
      <c r="D2086" s="14"/>
      <c r="E2086" s="14"/>
      <c r="F2086" s="14"/>
      <c r="G2086" s="14"/>
      <c r="H2086" s="14"/>
      <c r="I2086" s="14"/>
      <c r="J2086" s="14"/>
      <c r="K2086" s="14"/>
      <c r="L2086" s="14"/>
      <c r="M2086" s="14"/>
      <c r="N2086" s="14"/>
      <c r="O2086" s="14"/>
      <c r="P2086" s="14"/>
      <c r="Q2086" s="14"/>
      <c r="R2086" s="14"/>
      <c r="S2086" s="14"/>
    </row>
    <row r="2087" spans="1:19">
      <c r="A2087" s="14"/>
      <c r="B2087" s="14"/>
      <c r="C2087" s="14"/>
      <c r="D2087" s="14"/>
      <c r="E2087" s="14"/>
      <c r="F2087" s="14"/>
      <c r="G2087" s="14"/>
      <c r="H2087" s="14"/>
      <c r="I2087" s="14"/>
      <c r="J2087" s="14"/>
      <c r="K2087" s="14"/>
      <c r="L2087" s="14"/>
      <c r="M2087" s="14"/>
      <c r="N2087" s="14"/>
      <c r="O2087" s="14"/>
      <c r="P2087" s="14"/>
      <c r="Q2087" s="14"/>
      <c r="R2087" s="14"/>
      <c r="S2087" s="14"/>
    </row>
    <row r="2088" spans="1:19">
      <c r="A2088" s="14"/>
      <c r="B2088" s="14"/>
      <c r="C2088" s="14"/>
      <c r="D2088" s="14"/>
      <c r="E2088" s="14"/>
      <c r="F2088" s="14"/>
      <c r="G2088" s="14"/>
      <c r="H2088" s="14"/>
      <c r="I2088" s="14"/>
      <c r="J2088" s="14"/>
      <c r="K2088" s="14"/>
      <c r="L2088" s="14"/>
      <c r="M2088" s="14"/>
      <c r="N2088" s="14"/>
      <c r="O2088" s="14"/>
      <c r="P2088" s="14"/>
      <c r="Q2088" s="14"/>
      <c r="R2088" s="14"/>
      <c r="S2088" s="14"/>
    </row>
    <row r="2089" spans="1:19">
      <c r="A2089" s="14"/>
      <c r="B2089" s="14"/>
      <c r="C2089" s="14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</row>
    <row r="2090" spans="1:19">
      <c r="A2090" s="14"/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</row>
    <row r="2091" spans="1:19">
      <c r="A2091" s="14"/>
      <c r="B2091" s="14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</row>
    <row r="2092" spans="1:19">
      <c r="A2092" s="14"/>
      <c r="B2092" s="14"/>
      <c r="C2092" s="14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</row>
    <row r="2093" spans="1:19">
      <c r="A2093" s="14"/>
      <c r="B2093" s="14"/>
      <c r="C2093" s="14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</row>
    <row r="2094" spans="1:19">
      <c r="A2094" s="14"/>
      <c r="B2094" s="14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</row>
    <row r="2095" spans="1:19">
      <c r="A2095" s="14"/>
      <c r="B2095" s="14"/>
      <c r="C2095" s="14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</row>
    <row r="2096" spans="1:19">
      <c r="A2096" s="14"/>
      <c r="B2096" s="14"/>
      <c r="C2096" s="14"/>
      <c r="D2096" s="14"/>
      <c r="E2096" s="14"/>
      <c r="F2096" s="14"/>
      <c r="G2096" s="14"/>
      <c r="H2096" s="14"/>
      <c r="I2096" s="14"/>
      <c r="J2096" s="14"/>
      <c r="K2096" s="14"/>
      <c r="L2096" s="14"/>
      <c r="M2096" s="14"/>
      <c r="N2096" s="14"/>
      <c r="O2096" s="14"/>
      <c r="P2096" s="14"/>
      <c r="Q2096" s="14"/>
      <c r="R2096" s="14"/>
      <c r="S2096" s="14"/>
    </row>
    <row r="2097" spans="1:19">
      <c r="A2097" s="14"/>
      <c r="B2097" s="14"/>
      <c r="C2097" s="14"/>
      <c r="D2097" s="14"/>
      <c r="E2097" s="14"/>
      <c r="F2097" s="14"/>
      <c r="G2097" s="14"/>
      <c r="H2097" s="14"/>
      <c r="I2097" s="14"/>
      <c r="J2097" s="14"/>
      <c r="K2097" s="14"/>
      <c r="L2097" s="14"/>
      <c r="M2097" s="14"/>
      <c r="N2097" s="14"/>
      <c r="O2097" s="14"/>
      <c r="P2097" s="14"/>
      <c r="Q2097" s="14"/>
      <c r="R2097" s="14"/>
      <c r="S2097" s="14"/>
    </row>
    <row r="2098" spans="1:19">
      <c r="A2098" s="14"/>
      <c r="B2098" s="14"/>
      <c r="C2098" s="14"/>
      <c r="D2098" s="14"/>
      <c r="E2098" s="14"/>
      <c r="F2098" s="14"/>
      <c r="G2098" s="14"/>
      <c r="H2098" s="14"/>
      <c r="I2098" s="14"/>
      <c r="J2098" s="14"/>
      <c r="K2098" s="14"/>
      <c r="L2098" s="14"/>
      <c r="M2098" s="14"/>
      <c r="N2098" s="14"/>
      <c r="O2098" s="14"/>
      <c r="P2098" s="14"/>
      <c r="Q2098" s="14"/>
      <c r="R2098" s="14"/>
      <c r="S2098" s="14"/>
    </row>
    <row r="2099" spans="1:19">
      <c r="A2099" s="14"/>
      <c r="B2099" s="14"/>
      <c r="C2099" s="14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</row>
    <row r="2100" spans="1:19">
      <c r="A2100" s="14"/>
      <c r="B2100" s="14"/>
      <c r="C2100" s="14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</row>
    <row r="2101" spans="1:19">
      <c r="A2101" s="14"/>
      <c r="B2101" s="14"/>
      <c r="C2101" s="14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</row>
    <row r="2102" spans="1:19">
      <c r="A2102" s="14"/>
      <c r="B2102" s="14"/>
      <c r="C2102" s="14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</row>
    <row r="2103" spans="1:19">
      <c r="A2103" s="14"/>
      <c r="B2103" s="14"/>
      <c r="C2103" s="14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</row>
    <row r="2104" spans="1:19">
      <c r="A2104" s="14"/>
      <c r="B2104" s="14"/>
      <c r="C2104" s="14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</row>
    <row r="2105" spans="1:19">
      <c r="A2105" s="14"/>
      <c r="B2105" s="14"/>
      <c r="C2105" s="14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</row>
    <row r="2106" spans="1:19">
      <c r="A2106" s="14"/>
      <c r="B2106" s="14"/>
      <c r="C2106" s="14"/>
      <c r="D2106" s="14"/>
      <c r="E2106" s="14"/>
      <c r="F2106" s="14"/>
      <c r="G2106" s="14"/>
      <c r="H2106" s="14"/>
      <c r="I2106" s="14"/>
      <c r="J2106" s="14"/>
      <c r="K2106" s="14"/>
      <c r="L2106" s="14"/>
      <c r="M2106" s="14"/>
      <c r="N2106" s="14"/>
      <c r="O2106" s="14"/>
      <c r="P2106" s="14"/>
      <c r="Q2106" s="14"/>
      <c r="R2106" s="14"/>
      <c r="S2106" s="14"/>
    </row>
    <row r="2107" spans="1:19">
      <c r="A2107" s="14"/>
      <c r="B2107" s="14"/>
      <c r="C2107" s="14"/>
      <c r="D2107" s="14"/>
      <c r="E2107" s="14"/>
      <c r="F2107" s="14"/>
      <c r="G2107" s="14"/>
      <c r="H2107" s="14"/>
      <c r="I2107" s="14"/>
      <c r="J2107" s="14"/>
      <c r="K2107" s="14"/>
      <c r="L2107" s="14"/>
      <c r="M2107" s="14"/>
      <c r="N2107" s="14"/>
      <c r="O2107" s="14"/>
      <c r="P2107" s="14"/>
      <c r="Q2107" s="14"/>
      <c r="R2107" s="14"/>
      <c r="S2107" s="14"/>
    </row>
    <row r="2108" spans="1:19">
      <c r="A2108" s="14"/>
      <c r="B2108" s="14"/>
      <c r="C2108" s="14"/>
      <c r="D2108" s="14"/>
      <c r="E2108" s="14"/>
      <c r="F2108" s="14"/>
      <c r="G2108" s="14"/>
      <c r="H2108" s="14"/>
      <c r="I2108" s="14"/>
      <c r="J2108" s="14"/>
      <c r="K2108" s="14"/>
      <c r="L2108" s="14"/>
      <c r="M2108" s="14"/>
      <c r="N2108" s="14"/>
      <c r="O2108" s="14"/>
      <c r="P2108" s="14"/>
      <c r="Q2108" s="14"/>
      <c r="R2108" s="14"/>
      <c r="S2108" s="14"/>
    </row>
    <row r="2109" spans="1:19">
      <c r="A2109" s="14"/>
      <c r="B2109" s="14"/>
      <c r="C2109" s="14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</row>
    <row r="2110" spans="1:19">
      <c r="A2110" s="14"/>
      <c r="B2110" s="14"/>
      <c r="C2110" s="14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</row>
    <row r="2111" spans="1:19">
      <c r="A2111" s="14"/>
      <c r="B2111" s="14"/>
      <c r="C2111" s="14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</row>
    <row r="2112" spans="1:19">
      <c r="A2112" s="14"/>
      <c r="B2112" s="14"/>
      <c r="C2112" s="14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</row>
    <row r="2113" spans="1:19">
      <c r="A2113" s="14"/>
      <c r="B2113" s="14"/>
      <c r="C2113" s="14"/>
      <c r="D2113" s="14"/>
      <c r="E2113" s="14"/>
      <c r="F2113" s="14"/>
      <c r="G2113" s="14"/>
      <c r="H2113" s="14"/>
      <c r="I2113" s="14"/>
      <c r="J2113" s="14"/>
      <c r="K2113" s="14"/>
      <c r="L2113" s="14"/>
      <c r="M2113" s="14"/>
      <c r="N2113" s="14"/>
      <c r="O2113" s="14"/>
      <c r="P2113" s="14"/>
      <c r="Q2113" s="14"/>
      <c r="R2113" s="14"/>
      <c r="S2113" s="14"/>
    </row>
    <row r="2114" spans="1:19">
      <c r="A2114" s="14"/>
      <c r="B2114" s="14"/>
      <c r="C2114" s="14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</row>
    <row r="2115" spans="1:19">
      <c r="A2115" s="14"/>
      <c r="B2115" s="14"/>
      <c r="C2115" s="14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</row>
    <row r="2116" spans="1:19">
      <c r="A2116" s="14"/>
      <c r="B2116" s="14"/>
      <c r="C2116" s="14"/>
      <c r="D2116" s="14"/>
      <c r="E2116" s="14"/>
      <c r="F2116" s="14"/>
      <c r="G2116" s="14"/>
      <c r="H2116" s="14"/>
      <c r="I2116" s="14"/>
      <c r="J2116" s="14"/>
      <c r="K2116" s="14"/>
      <c r="L2116" s="14"/>
      <c r="M2116" s="14"/>
      <c r="N2116" s="14"/>
      <c r="O2116" s="14"/>
      <c r="P2116" s="14"/>
      <c r="Q2116" s="14"/>
      <c r="R2116" s="14"/>
      <c r="S2116" s="14"/>
    </row>
    <row r="2117" spans="1:19">
      <c r="A2117" s="14"/>
      <c r="B2117" s="14"/>
      <c r="C2117" s="14"/>
      <c r="D2117" s="14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</row>
    <row r="2118" spans="1:19">
      <c r="A2118" s="14"/>
      <c r="B2118" s="14"/>
      <c r="C2118" s="14"/>
      <c r="D2118" s="14"/>
      <c r="E2118" s="14"/>
      <c r="F2118" s="14"/>
      <c r="G2118" s="14"/>
      <c r="H2118" s="14"/>
      <c r="I2118" s="14"/>
      <c r="J2118" s="14"/>
      <c r="K2118" s="14"/>
      <c r="L2118" s="14"/>
      <c r="M2118" s="14"/>
      <c r="N2118" s="14"/>
      <c r="O2118" s="14"/>
      <c r="P2118" s="14"/>
      <c r="Q2118" s="14"/>
      <c r="R2118" s="14"/>
      <c r="S2118" s="14"/>
    </row>
    <row r="2119" spans="1:19">
      <c r="A2119" s="14"/>
      <c r="B2119" s="14"/>
      <c r="C2119" s="14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</row>
    <row r="2120" spans="1:19">
      <c r="A2120" s="14"/>
      <c r="B2120" s="14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</row>
    <row r="2121" spans="1:19">
      <c r="A2121" s="14"/>
      <c r="B2121" s="14"/>
      <c r="C2121" s="14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</row>
    <row r="2122" spans="1:19">
      <c r="A2122" s="14"/>
      <c r="B2122" s="14"/>
      <c r="C2122" s="14"/>
      <c r="D2122" s="14"/>
      <c r="E2122" s="14"/>
      <c r="F2122" s="14"/>
      <c r="G2122" s="14"/>
      <c r="H2122" s="14"/>
      <c r="I2122" s="14"/>
      <c r="J2122" s="14"/>
      <c r="K2122" s="14"/>
      <c r="L2122" s="14"/>
      <c r="M2122" s="14"/>
      <c r="N2122" s="14"/>
      <c r="O2122" s="14"/>
      <c r="P2122" s="14"/>
      <c r="Q2122" s="14"/>
      <c r="R2122" s="14"/>
      <c r="S2122" s="14"/>
    </row>
    <row r="2123" spans="1:19">
      <c r="A2123" s="14"/>
      <c r="B2123" s="14"/>
      <c r="C2123" s="14"/>
      <c r="D2123" s="14"/>
      <c r="E2123" s="14"/>
      <c r="F2123" s="14"/>
      <c r="G2123" s="14"/>
      <c r="H2123" s="14"/>
      <c r="I2123" s="14"/>
      <c r="J2123" s="14"/>
      <c r="K2123" s="14"/>
      <c r="L2123" s="14"/>
      <c r="M2123" s="14"/>
      <c r="N2123" s="14"/>
      <c r="O2123" s="14"/>
      <c r="P2123" s="14"/>
      <c r="Q2123" s="14"/>
      <c r="R2123" s="14"/>
      <c r="S2123" s="14"/>
    </row>
    <row r="2124" spans="1:19">
      <c r="A2124" s="14"/>
      <c r="B2124" s="14"/>
      <c r="C2124" s="14"/>
      <c r="D2124" s="14"/>
      <c r="E2124" s="14"/>
      <c r="F2124" s="14"/>
      <c r="G2124" s="14"/>
      <c r="H2124" s="14"/>
      <c r="I2124" s="14"/>
      <c r="J2124" s="14"/>
      <c r="K2124" s="14"/>
      <c r="L2124" s="14"/>
      <c r="M2124" s="14"/>
      <c r="N2124" s="14"/>
      <c r="O2124" s="14"/>
      <c r="P2124" s="14"/>
      <c r="Q2124" s="14"/>
      <c r="R2124" s="14"/>
      <c r="S2124" s="14"/>
    </row>
    <row r="2125" spans="1:19">
      <c r="A2125" s="14"/>
      <c r="B2125" s="14"/>
      <c r="C2125" s="14"/>
      <c r="D2125" s="14"/>
      <c r="E2125" s="14"/>
      <c r="F2125" s="14"/>
      <c r="G2125" s="14"/>
      <c r="H2125" s="14"/>
      <c r="I2125" s="14"/>
      <c r="J2125" s="14"/>
      <c r="K2125" s="14"/>
      <c r="L2125" s="14"/>
      <c r="M2125" s="14"/>
      <c r="N2125" s="14"/>
      <c r="O2125" s="14"/>
      <c r="P2125" s="14"/>
      <c r="Q2125" s="14"/>
      <c r="R2125" s="14"/>
      <c r="S2125" s="14"/>
    </row>
    <row r="2126" spans="1:19">
      <c r="A2126" s="14"/>
      <c r="B2126" s="14"/>
      <c r="C2126" s="14"/>
      <c r="D2126" s="14"/>
      <c r="E2126" s="14"/>
      <c r="F2126" s="14"/>
      <c r="G2126" s="14"/>
      <c r="H2126" s="14"/>
      <c r="I2126" s="14"/>
      <c r="J2126" s="14"/>
      <c r="K2126" s="14"/>
      <c r="L2126" s="14"/>
      <c r="M2126" s="14"/>
      <c r="N2126" s="14"/>
      <c r="O2126" s="14"/>
      <c r="P2126" s="14"/>
      <c r="Q2126" s="14"/>
      <c r="R2126" s="14"/>
      <c r="S2126" s="14"/>
    </row>
    <row r="2127" spans="1:19">
      <c r="A2127" s="14"/>
      <c r="B2127" s="14"/>
      <c r="C2127" s="14"/>
      <c r="D2127" s="14"/>
      <c r="E2127" s="14"/>
      <c r="F2127" s="14"/>
      <c r="G2127" s="14"/>
      <c r="H2127" s="14"/>
      <c r="I2127" s="14"/>
      <c r="J2127" s="14"/>
      <c r="K2127" s="14"/>
      <c r="L2127" s="14"/>
      <c r="M2127" s="14"/>
      <c r="N2127" s="14"/>
      <c r="O2127" s="14"/>
      <c r="P2127" s="14"/>
      <c r="Q2127" s="14"/>
      <c r="R2127" s="14"/>
      <c r="S2127" s="14"/>
    </row>
    <row r="2128" spans="1:19">
      <c r="A2128" s="14"/>
      <c r="B2128" s="14"/>
      <c r="C2128" s="14"/>
      <c r="D2128" s="14"/>
      <c r="E2128" s="14"/>
      <c r="F2128" s="14"/>
      <c r="G2128" s="14"/>
      <c r="H2128" s="14"/>
      <c r="I2128" s="14"/>
      <c r="J2128" s="14"/>
      <c r="K2128" s="14"/>
      <c r="L2128" s="14"/>
      <c r="M2128" s="14"/>
      <c r="N2128" s="14"/>
      <c r="O2128" s="14"/>
      <c r="P2128" s="14"/>
      <c r="Q2128" s="14"/>
      <c r="R2128" s="14"/>
      <c r="S2128" s="14"/>
    </row>
    <row r="2129" spans="1:19">
      <c r="A2129" s="14"/>
      <c r="B2129" s="14"/>
      <c r="C2129" s="14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</row>
    <row r="2130" spans="1:19">
      <c r="A2130" s="14"/>
      <c r="B2130" s="14"/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</row>
    <row r="2131" spans="1:19">
      <c r="A2131" s="14"/>
      <c r="B2131" s="14"/>
      <c r="C2131" s="14"/>
      <c r="D2131" s="14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</row>
    <row r="2132" spans="1:19">
      <c r="A2132" s="14"/>
      <c r="B2132" s="14"/>
      <c r="C2132" s="14"/>
      <c r="D2132" s="14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</row>
    <row r="2133" spans="1:19">
      <c r="A2133" s="14"/>
      <c r="B2133" s="14"/>
      <c r="C2133" s="14"/>
      <c r="D2133" s="14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</row>
    <row r="2134" spans="1:19">
      <c r="A2134" s="14"/>
      <c r="B2134" s="14"/>
      <c r="C2134" s="14"/>
      <c r="D2134" s="14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</row>
    <row r="2135" spans="1:19">
      <c r="A2135" s="14"/>
      <c r="B2135" s="14"/>
      <c r="C2135" s="14"/>
      <c r="D2135" s="14"/>
      <c r="E2135" s="14"/>
      <c r="F2135" s="14"/>
      <c r="G2135" s="14"/>
      <c r="H2135" s="14"/>
      <c r="I2135" s="14"/>
      <c r="J2135" s="14"/>
      <c r="K2135" s="14"/>
      <c r="L2135" s="14"/>
      <c r="M2135" s="14"/>
      <c r="N2135" s="14"/>
      <c r="O2135" s="14"/>
      <c r="P2135" s="14"/>
      <c r="Q2135" s="14"/>
      <c r="R2135" s="14"/>
      <c r="S2135" s="14"/>
    </row>
    <row r="2136" spans="1:19">
      <c r="A2136" s="14"/>
      <c r="B2136" s="14"/>
      <c r="C2136" s="14"/>
      <c r="D2136" s="14"/>
      <c r="E2136" s="14"/>
      <c r="F2136" s="14"/>
      <c r="G2136" s="14"/>
      <c r="H2136" s="14"/>
      <c r="I2136" s="14"/>
      <c r="J2136" s="14"/>
      <c r="K2136" s="14"/>
      <c r="L2136" s="14"/>
      <c r="M2136" s="14"/>
      <c r="N2136" s="14"/>
      <c r="O2136" s="14"/>
      <c r="P2136" s="14"/>
      <c r="Q2136" s="14"/>
      <c r="R2136" s="14"/>
      <c r="S2136" s="14"/>
    </row>
    <row r="2137" spans="1:19">
      <c r="A2137" s="14"/>
      <c r="B2137" s="14"/>
      <c r="C2137" s="14"/>
      <c r="D2137" s="14"/>
      <c r="E2137" s="14"/>
      <c r="F2137" s="14"/>
      <c r="G2137" s="14"/>
      <c r="H2137" s="14"/>
      <c r="I2137" s="14"/>
      <c r="J2137" s="14"/>
      <c r="K2137" s="14"/>
      <c r="L2137" s="14"/>
      <c r="M2137" s="14"/>
      <c r="N2137" s="14"/>
      <c r="O2137" s="14"/>
      <c r="P2137" s="14"/>
      <c r="Q2137" s="14"/>
      <c r="R2137" s="14"/>
      <c r="S2137" s="14"/>
    </row>
    <row r="2138" spans="1:19">
      <c r="A2138" s="14"/>
      <c r="B2138" s="14"/>
      <c r="C2138" s="14"/>
      <c r="D2138" s="14"/>
      <c r="E2138" s="14"/>
      <c r="F2138" s="14"/>
      <c r="G2138" s="14"/>
      <c r="H2138" s="14"/>
      <c r="I2138" s="14"/>
      <c r="J2138" s="14"/>
      <c r="K2138" s="14"/>
      <c r="L2138" s="14"/>
      <c r="M2138" s="14"/>
      <c r="N2138" s="14"/>
      <c r="O2138" s="14"/>
      <c r="P2138" s="14"/>
      <c r="Q2138" s="14"/>
      <c r="R2138" s="14"/>
      <c r="S2138" s="14"/>
    </row>
    <row r="2139" spans="1:19">
      <c r="A2139" s="14"/>
      <c r="B2139" s="14"/>
      <c r="C2139" s="14"/>
      <c r="D2139" s="14"/>
      <c r="E2139" s="14"/>
      <c r="F2139" s="14"/>
      <c r="G2139" s="14"/>
      <c r="H2139" s="14"/>
      <c r="I2139" s="14"/>
      <c r="J2139" s="14"/>
      <c r="K2139" s="14"/>
      <c r="L2139" s="14"/>
      <c r="M2139" s="14"/>
      <c r="N2139" s="14"/>
      <c r="O2139" s="14"/>
      <c r="P2139" s="14"/>
      <c r="Q2139" s="14"/>
      <c r="R2139" s="14"/>
      <c r="S2139" s="14"/>
    </row>
    <row r="2140" spans="1:19">
      <c r="A2140" s="14"/>
      <c r="B2140" s="14"/>
      <c r="C2140" s="14"/>
      <c r="D2140" s="14"/>
      <c r="E2140" s="14"/>
      <c r="F2140" s="14"/>
      <c r="G2140" s="14"/>
      <c r="H2140" s="14"/>
      <c r="I2140" s="14"/>
      <c r="J2140" s="14"/>
      <c r="K2140" s="14"/>
      <c r="L2140" s="14"/>
      <c r="M2140" s="14"/>
      <c r="N2140" s="14"/>
      <c r="O2140" s="14"/>
      <c r="P2140" s="14"/>
      <c r="Q2140" s="14"/>
      <c r="R2140" s="14"/>
      <c r="S2140" s="14"/>
    </row>
    <row r="2141" spans="1:19">
      <c r="A2141" s="14"/>
      <c r="B2141" s="14"/>
      <c r="C2141" s="14"/>
      <c r="D2141" s="14"/>
      <c r="E2141" s="14"/>
      <c r="F2141" s="14"/>
      <c r="G2141" s="14"/>
      <c r="H2141" s="14"/>
      <c r="I2141" s="14"/>
      <c r="J2141" s="14"/>
      <c r="K2141" s="14"/>
      <c r="L2141" s="14"/>
      <c r="M2141" s="14"/>
      <c r="N2141" s="14"/>
      <c r="O2141" s="14"/>
      <c r="P2141" s="14"/>
      <c r="Q2141" s="14"/>
      <c r="R2141" s="14"/>
      <c r="S2141" s="14"/>
    </row>
    <row r="2142" spans="1:19">
      <c r="A2142" s="14"/>
      <c r="B2142" s="14"/>
      <c r="C2142" s="14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</row>
    <row r="2143" spans="1:19">
      <c r="A2143" s="14"/>
      <c r="B2143" s="14"/>
      <c r="C2143" s="14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</row>
    <row r="2144" spans="1:19">
      <c r="A2144" s="14"/>
      <c r="B2144" s="14"/>
      <c r="C2144" s="14"/>
      <c r="D2144" s="14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</row>
    <row r="2145" spans="1:19">
      <c r="A2145" s="14"/>
      <c r="B2145" s="14"/>
      <c r="C2145" s="14"/>
      <c r="D2145" s="14"/>
      <c r="E2145" s="14"/>
      <c r="F2145" s="14"/>
      <c r="G2145" s="14"/>
      <c r="H2145" s="14"/>
      <c r="I2145" s="14"/>
      <c r="J2145" s="14"/>
      <c r="K2145" s="14"/>
      <c r="L2145" s="14"/>
      <c r="M2145" s="14"/>
      <c r="N2145" s="14"/>
      <c r="O2145" s="14"/>
      <c r="P2145" s="14"/>
      <c r="Q2145" s="14"/>
      <c r="R2145" s="14"/>
      <c r="S2145" s="14"/>
    </row>
    <row r="2146" spans="1:19">
      <c r="A2146" s="14"/>
      <c r="B2146" s="14"/>
      <c r="C2146" s="14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</row>
    <row r="2147" spans="1:19">
      <c r="A2147" s="14"/>
      <c r="B2147" s="14"/>
      <c r="C2147" s="14"/>
      <c r="D2147" s="14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</row>
    <row r="2148" spans="1:19">
      <c r="A2148" s="14"/>
      <c r="B2148" s="14"/>
      <c r="C2148" s="14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</row>
    <row r="2149" spans="1:19">
      <c r="A2149" s="14"/>
      <c r="B2149" s="14"/>
      <c r="C2149" s="14"/>
      <c r="D2149" s="14"/>
      <c r="E2149" s="14"/>
      <c r="F2149" s="14"/>
      <c r="G2149" s="14"/>
      <c r="H2149" s="14"/>
      <c r="I2149" s="14"/>
      <c r="J2149" s="14"/>
      <c r="K2149" s="14"/>
      <c r="L2149" s="14"/>
      <c r="M2149" s="14"/>
      <c r="N2149" s="14"/>
      <c r="O2149" s="14"/>
      <c r="P2149" s="14"/>
      <c r="Q2149" s="14"/>
      <c r="R2149" s="14"/>
      <c r="S2149" s="14"/>
    </row>
    <row r="2150" spans="1:19">
      <c r="A2150" s="14"/>
      <c r="B2150" s="14"/>
      <c r="C2150" s="14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</row>
    <row r="2151" spans="1:19">
      <c r="A2151" s="14"/>
      <c r="B2151" s="14"/>
      <c r="C2151" s="14"/>
      <c r="D2151" s="14"/>
      <c r="E2151" s="14"/>
      <c r="F2151" s="14"/>
      <c r="G2151" s="14"/>
      <c r="H2151" s="14"/>
      <c r="I2151" s="14"/>
      <c r="J2151" s="14"/>
      <c r="K2151" s="14"/>
      <c r="L2151" s="14"/>
      <c r="M2151" s="14"/>
      <c r="N2151" s="14"/>
      <c r="O2151" s="14"/>
      <c r="P2151" s="14"/>
      <c r="Q2151" s="14"/>
      <c r="R2151" s="14"/>
      <c r="S2151" s="14"/>
    </row>
    <row r="2152" spans="1:19">
      <c r="A2152" s="14"/>
      <c r="B2152" s="14"/>
      <c r="C2152" s="14"/>
      <c r="D2152" s="14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</row>
    <row r="2153" spans="1:19">
      <c r="A2153" s="14"/>
      <c r="B2153" s="14"/>
      <c r="C2153" s="14"/>
      <c r="D2153" s="14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</row>
    <row r="2154" spans="1:19">
      <c r="A2154" s="14"/>
      <c r="B2154" s="14"/>
      <c r="C2154" s="14"/>
      <c r="D2154" s="14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</row>
    <row r="2155" spans="1:19">
      <c r="A2155" s="14"/>
      <c r="B2155" s="14"/>
      <c r="C2155" s="14"/>
      <c r="D2155" s="14"/>
      <c r="E2155" s="14"/>
      <c r="F2155" s="14"/>
      <c r="G2155" s="14"/>
      <c r="H2155" s="14"/>
      <c r="I2155" s="14"/>
      <c r="J2155" s="14"/>
      <c r="K2155" s="14"/>
      <c r="L2155" s="14"/>
      <c r="M2155" s="14"/>
      <c r="N2155" s="14"/>
      <c r="O2155" s="14"/>
      <c r="P2155" s="14"/>
      <c r="Q2155" s="14"/>
      <c r="R2155" s="14"/>
      <c r="S2155" s="14"/>
    </row>
    <row r="2156" spans="1:19">
      <c r="A2156" s="14"/>
      <c r="B2156" s="14"/>
      <c r="C2156" s="14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</row>
    <row r="2157" spans="1:19">
      <c r="A2157" s="14"/>
      <c r="B2157" s="14"/>
      <c r="C2157" s="14"/>
      <c r="D2157" s="14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</row>
    <row r="2158" spans="1:19">
      <c r="A2158" s="14"/>
      <c r="B2158" s="14"/>
      <c r="C2158" s="14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</row>
    <row r="2159" spans="1:19">
      <c r="A2159" s="14"/>
      <c r="B2159" s="14"/>
      <c r="C2159" s="14"/>
      <c r="D2159" s="14"/>
      <c r="E2159" s="14"/>
      <c r="F2159" s="14"/>
      <c r="G2159" s="14"/>
      <c r="H2159" s="14"/>
      <c r="I2159" s="14"/>
      <c r="J2159" s="14"/>
      <c r="K2159" s="14"/>
      <c r="L2159" s="14"/>
      <c r="M2159" s="14"/>
      <c r="N2159" s="14"/>
      <c r="O2159" s="14"/>
      <c r="P2159" s="14"/>
      <c r="Q2159" s="14"/>
      <c r="R2159" s="14"/>
      <c r="S2159" s="14"/>
    </row>
    <row r="2160" spans="1:19">
      <c r="A2160" s="14"/>
      <c r="B2160" s="14"/>
      <c r="C2160" s="14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</row>
    <row r="2161" spans="1:19">
      <c r="A2161" s="14"/>
      <c r="B2161" s="14"/>
      <c r="C2161" s="14"/>
      <c r="D2161" s="14"/>
      <c r="E2161" s="14"/>
      <c r="F2161" s="14"/>
      <c r="G2161" s="14"/>
      <c r="H2161" s="14"/>
      <c r="I2161" s="14"/>
      <c r="J2161" s="14"/>
      <c r="K2161" s="14"/>
      <c r="L2161" s="14"/>
      <c r="M2161" s="14"/>
      <c r="N2161" s="14"/>
      <c r="O2161" s="14"/>
      <c r="P2161" s="14"/>
      <c r="Q2161" s="14"/>
      <c r="R2161" s="14"/>
      <c r="S2161" s="14"/>
    </row>
    <row r="2162" spans="1:19">
      <c r="A2162" s="14"/>
      <c r="B2162" s="14"/>
      <c r="C2162" s="14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</row>
    <row r="2163" spans="1:19">
      <c r="A2163" s="14"/>
      <c r="B2163" s="14"/>
      <c r="C2163" s="14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</row>
    <row r="2164" spans="1:19">
      <c r="A2164" s="14"/>
      <c r="B2164" s="14"/>
      <c r="C2164" s="14"/>
      <c r="D2164" s="14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</row>
    <row r="2165" spans="1:19">
      <c r="A2165" s="14"/>
      <c r="B2165" s="14"/>
      <c r="C2165" s="14"/>
      <c r="D2165" s="14"/>
      <c r="E2165" s="14"/>
      <c r="F2165" s="14"/>
      <c r="G2165" s="14"/>
      <c r="H2165" s="14"/>
      <c r="I2165" s="14"/>
      <c r="J2165" s="14"/>
      <c r="K2165" s="14"/>
      <c r="L2165" s="14"/>
      <c r="M2165" s="14"/>
      <c r="N2165" s="14"/>
      <c r="O2165" s="14"/>
      <c r="P2165" s="14"/>
      <c r="Q2165" s="14"/>
      <c r="R2165" s="14"/>
      <c r="S2165" s="14"/>
    </row>
    <row r="2166" spans="1:19">
      <c r="A2166" s="14"/>
      <c r="B2166" s="14"/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</row>
    <row r="2167" spans="1:19">
      <c r="A2167" s="14"/>
      <c r="B2167" s="14"/>
      <c r="C2167" s="14"/>
      <c r="D2167" s="14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</row>
    <row r="2168" spans="1:19">
      <c r="A2168" s="14"/>
      <c r="B2168" s="14"/>
      <c r="C2168" s="14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</row>
    <row r="2169" spans="1:19">
      <c r="A2169" s="14"/>
      <c r="B2169" s="14"/>
      <c r="C2169" s="14"/>
      <c r="D2169" s="14"/>
      <c r="E2169" s="14"/>
      <c r="F2169" s="14"/>
      <c r="G2169" s="14"/>
      <c r="H2169" s="14"/>
      <c r="I2169" s="14"/>
      <c r="J2169" s="14"/>
      <c r="K2169" s="14"/>
      <c r="L2169" s="14"/>
      <c r="M2169" s="14"/>
      <c r="N2169" s="14"/>
      <c r="O2169" s="14"/>
      <c r="P2169" s="14"/>
      <c r="Q2169" s="14"/>
      <c r="R2169" s="14"/>
      <c r="S2169" s="14"/>
    </row>
    <row r="2170" spans="1:19">
      <c r="A2170" s="14"/>
      <c r="B2170" s="14"/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</row>
    <row r="2171" spans="1:19">
      <c r="A2171" s="14"/>
      <c r="B2171" s="14"/>
      <c r="C2171" s="14"/>
      <c r="D2171" s="14"/>
      <c r="E2171" s="14"/>
      <c r="F2171" s="14"/>
      <c r="G2171" s="14"/>
      <c r="H2171" s="14"/>
      <c r="I2171" s="14"/>
      <c r="J2171" s="14"/>
      <c r="K2171" s="14"/>
      <c r="L2171" s="14"/>
      <c r="M2171" s="14"/>
      <c r="N2171" s="14"/>
      <c r="O2171" s="14"/>
      <c r="P2171" s="14"/>
      <c r="Q2171" s="14"/>
      <c r="R2171" s="14"/>
      <c r="S2171" s="14"/>
    </row>
    <row r="2172" spans="1:19">
      <c r="A2172" s="14"/>
      <c r="B2172" s="14"/>
      <c r="C2172" s="14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</row>
    <row r="2173" spans="1:19">
      <c r="A2173" s="14"/>
      <c r="B2173" s="14"/>
      <c r="C2173" s="14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</row>
    <row r="2174" spans="1:19">
      <c r="A2174" s="14"/>
      <c r="B2174" s="14"/>
      <c r="C2174" s="14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</row>
    <row r="2175" spans="1:19">
      <c r="A2175" s="14"/>
      <c r="B2175" s="14"/>
      <c r="C2175" s="14"/>
      <c r="D2175" s="14"/>
      <c r="E2175" s="14"/>
      <c r="F2175" s="14"/>
      <c r="G2175" s="14"/>
      <c r="H2175" s="14"/>
      <c r="I2175" s="14"/>
      <c r="J2175" s="14"/>
      <c r="K2175" s="14"/>
      <c r="L2175" s="14"/>
      <c r="M2175" s="14"/>
      <c r="N2175" s="14"/>
      <c r="O2175" s="14"/>
      <c r="P2175" s="14"/>
      <c r="Q2175" s="14"/>
      <c r="R2175" s="14"/>
      <c r="S2175" s="14"/>
    </row>
    <row r="2176" spans="1:19">
      <c r="A2176" s="14"/>
      <c r="B2176" s="14"/>
      <c r="C2176" s="14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</row>
    <row r="2177" spans="1:19">
      <c r="A2177" s="14"/>
      <c r="B2177" s="14"/>
      <c r="C2177" s="14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</row>
    <row r="2178" spans="1:19">
      <c r="A2178" s="14"/>
      <c r="B2178" s="14"/>
      <c r="C2178" s="14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</row>
    <row r="2179" spans="1:19">
      <c r="A2179" s="14"/>
      <c r="B2179" s="14"/>
      <c r="C2179" s="14"/>
      <c r="D2179" s="14"/>
      <c r="E2179" s="14"/>
      <c r="F2179" s="14"/>
      <c r="G2179" s="14"/>
      <c r="H2179" s="14"/>
      <c r="I2179" s="14"/>
      <c r="J2179" s="14"/>
      <c r="K2179" s="14"/>
      <c r="L2179" s="14"/>
      <c r="M2179" s="14"/>
      <c r="N2179" s="14"/>
      <c r="O2179" s="14"/>
      <c r="P2179" s="14"/>
      <c r="Q2179" s="14"/>
      <c r="R2179" s="14"/>
      <c r="S2179" s="14"/>
    </row>
    <row r="2180" spans="1:19">
      <c r="A2180" s="14"/>
      <c r="B2180" s="14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</row>
    <row r="2181" spans="1:19">
      <c r="A2181" s="14"/>
      <c r="B2181" s="14"/>
      <c r="C2181" s="14"/>
      <c r="D2181" s="14"/>
      <c r="E2181" s="14"/>
      <c r="F2181" s="14"/>
      <c r="G2181" s="14"/>
      <c r="H2181" s="14"/>
      <c r="I2181" s="14"/>
      <c r="J2181" s="14"/>
      <c r="K2181" s="14"/>
      <c r="L2181" s="14"/>
      <c r="M2181" s="14"/>
      <c r="N2181" s="14"/>
      <c r="O2181" s="14"/>
      <c r="P2181" s="14"/>
      <c r="Q2181" s="14"/>
      <c r="R2181" s="14"/>
      <c r="S2181" s="14"/>
    </row>
    <row r="2182" spans="1:19">
      <c r="A2182" s="14"/>
      <c r="B2182" s="14"/>
      <c r="C2182" s="14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</row>
    <row r="2183" spans="1:19">
      <c r="A2183" s="14"/>
      <c r="B2183" s="14"/>
      <c r="C2183" s="14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</row>
    <row r="2184" spans="1:19">
      <c r="A2184" s="14"/>
      <c r="B2184" s="14"/>
      <c r="C2184" s="14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</row>
    <row r="2185" spans="1:19">
      <c r="A2185" s="14"/>
      <c r="B2185" s="14"/>
      <c r="C2185" s="14"/>
      <c r="D2185" s="14"/>
      <c r="E2185" s="14"/>
      <c r="F2185" s="14"/>
      <c r="G2185" s="14"/>
      <c r="H2185" s="14"/>
      <c r="I2185" s="14"/>
      <c r="J2185" s="14"/>
      <c r="K2185" s="14"/>
      <c r="L2185" s="14"/>
      <c r="M2185" s="14"/>
      <c r="N2185" s="14"/>
      <c r="O2185" s="14"/>
      <c r="P2185" s="14"/>
      <c r="Q2185" s="14"/>
      <c r="R2185" s="14"/>
      <c r="S2185" s="14"/>
    </row>
    <row r="2186" spans="1:19">
      <c r="A2186" s="14"/>
      <c r="B2186" s="14"/>
      <c r="C2186" s="14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</row>
    <row r="2187" spans="1:19">
      <c r="A2187" s="14"/>
      <c r="B2187" s="14"/>
      <c r="C2187" s="14"/>
      <c r="D2187" s="14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</row>
    <row r="2188" spans="1:19">
      <c r="A2188" s="14"/>
      <c r="B2188" s="14"/>
      <c r="C2188" s="14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</row>
    <row r="2189" spans="1:19">
      <c r="A2189" s="14"/>
      <c r="B2189" s="14"/>
      <c r="C2189" s="14"/>
      <c r="D2189" s="14"/>
      <c r="E2189" s="14"/>
      <c r="F2189" s="14"/>
      <c r="G2189" s="14"/>
      <c r="H2189" s="14"/>
      <c r="I2189" s="14"/>
      <c r="J2189" s="14"/>
      <c r="K2189" s="14"/>
      <c r="L2189" s="14"/>
      <c r="M2189" s="14"/>
      <c r="N2189" s="14"/>
      <c r="O2189" s="14"/>
      <c r="P2189" s="14"/>
      <c r="Q2189" s="14"/>
      <c r="R2189" s="14"/>
      <c r="S2189" s="14"/>
    </row>
    <row r="2190" spans="1:19">
      <c r="A2190" s="14"/>
      <c r="B2190" s="14"/>
      <c r="C2190" s="14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</row>
    <row r="2191" spans="1:19">
      <c r="A2191" s="14"/>
      <c r="B2191" s="14"/>
      <c r="C2191" s="14"/>
      <c r="D2191" s="14"/>
      <c r="E2191" s="14"/>
      <c r="F2191" s="14"/>
      <c r="G2191" s="14"/>
      <c r="H2191" s="14"/>
      <c r="I2191" s="14"/>
      <c r="J2191" s="14"/>
      <c r="K2191" s="14"/>
      <c r="L2191" s="14"/>
      <c r="M2191" s="14"/>
      <c r="N2191" s="14"/>
      <c r="O2191" s="14"/>
      <c r="P2191" s="14"/>
      <c r="Q2191" s="14"/>
      <c r="R2191" s="14"/>
      <c r="S2191" s="14"/>
    </row>
    <row r="2192" spans="1:19">
      <c r="A2192" s="14"/>
      <c r="B2192" s="14"/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</row>
    <row r="2193" spans="1:19">
      <c r="A2193" s="14"/>
      <c r="B2193" s="14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</row>
    <row r="2194" spans="1:19">
      <c r="A2194" s="14"/>
      <c r="B2194" s="14"/>
      <c r="C2194" s="14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</row>
    <row r="2195" spans="1:19">
      <c r="A2195" s="14"/>
      <c r="B2195" s="14"/>
      <c r="C2195" s="14"/>
      <c r="D2195" s="14"/>
      <c r="E2195" s="14"/>
      <c r="F2195" s="14"/>
      <c r="G2195" s="14"/>
      <c r="H2195" s="14"/>
      <c r="I2195" s="14"/>
      <c r="J2195" s="14"/>
      <c r="K2195" s="14"/>
      <c r="L2195" s="14"/>
      <c r="M2195" s="14"/>
      <c r="N2195" s="14"/>
      <c r="O2195" s="14"/>
      <c r="P2195" s="14"/>
      <c r="Q2195" s="14"/>
      <c r="R2195" s="14"/>
      <c r="S2195" s="14"/>
    </row>
    <row r="2196" spans="1:19">
      <c r="A2196" s="14"/>
      <c r="B2196" s="14"/>
      <c r="C2196" s="14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</row>
    <row r="2197" spans="1:19">
      <c r="A2197" s="14"/>
      <c r="B2197" s="14"/>
      <c r="C2197" s="14"/>
      <c r="D2197" s="14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</row>
    <row r="2198" spans="1:19">
      <c r="A2198" s="14"/>
      <c r="B2198" s="14"/>
      <c r="C2198" s="14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</row>
    <row r="2199" spans="1:19">
      <c r="A2199" s="14"/>
      <c r="B2199" s="14"/>
      <c r="C2199" s="14"/>
      <c r="D2199" s="14"/>
      <c r="E2199" s="14"/>
      <c r="F2199" s="14"/>
      <c r="G2199" s="14"/>
      <c r="H2199" s="14"/>
      <c r="I2199" s="14"/>
      <c r="J2199" s="14"/>
      <c r="K2199" s="14"/>
      <c r="L2199" s="14"/>
      <c r="M2199" s="14"/>
      <c r="N2199" s="14"/>
      <c r="O2199" s="14"/>
      <c r="P2199" s="14"/>
      <c r="Q2199" s="14"/>
      <c r="R2199" s="14"/>
      <c r="S2199" s="14"/>
    </row>
    <row r="2200" spans="1:19">
      <c r="A2200" s="14"/>
      <c r="B2200" s="14"/>
      <c r="C2200" s="14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</row>
    <row r="2201" spans="1:19">
      <c r="A2201" s="14"/>
      <c r="B2201" s="14"/>
      <c r="C2201" s="14"/>
      <c r="D2201" s="14"/>
      <c r="E2201" s="14"/>
      <c r="F2201" s="14"/>
      <c r="G2201" s="14"/>
      <c r="H2201" s="14"/>
      <c r="I2201" s="14"/>
      <c r="J2201" s="14"/>
      <c r="K2201" s="14"/>
      <c r="L2201" s="14"/>
      <c r="M2201" s="14"/>
      <c r="N2201" s="14"/>
      <c r="O2201" s="14"/>
      <c r="P2201" s="14"/>
      <c r="Q2201" s="14"/>
      <c r="R2201" s="14"/>
      <c r="S2201" s="14"/>
    </row>
    <row r="2202" spans="1:19">
      <c r="A2202" s="14"/>
      <c r="B2202" s="14"/>
      <c r="C2202" s="14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</row>
    <row r="2203" spans="1:19">
      <c r="A2203" s="14"/>
      <c r="B2203" s="14"/>
      <c r="C2203" s="14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</row>
    <row r="2204" spans="1:19">
      <c r="A2204" s="14"/>
      <c r="B2204" s="14"/>
      <c r="C2204" s="14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</row>
    <row r="2205" spans="1:19">
      <c r="A2205" s="14"/>
      <c r="B2205" s="14"/>
      <c r="C2205" s="14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</row>
    <row r="2206" spans="1:19">
      <c r="A2206" s="14"/>
      <c r="B2206" s="14"/>
      <c r="C2206" s="14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</row>
    <row r="2207" spans="1:19">
      <c r="A2207" s="14"/>
      <c r="B2207" s="14"/>
      <c r="C2207" s="14"/>
      <c r="D2207" s="14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</row>
    <row r="2208" spans="1:19">
      <c r="A2208" s="14"/>
      <c r="B2208" s="14"/>
      <c r="C2208" s="14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</row>
    <row r="2209" spans="1:19">
      <c r="A2209" s="14"/>
      <c r="B2209" s="14"/>
      <c r="C2209" s="14"/>
      <c r="D2209" s="14"/>
      <c r="E2209" s="14"/>
      <c r="F2209" s="14"/>
      <c r="G2209" s="14"/>
      <c r="H2209" s="14"/>
      <c r="I2209" s="14"/>
      <c r="J2209" s="14"/>
      <c r="K2209" s="14"/>
      <c r="L2209" s="14"/>
      <c r="M2209" s="14"/>
      <c r="N2209" s="14"/>
      <c r="O2209" s="14"/>
      <c r="P2209" s="14"/>
      <c r="Q2209" s="14"/>
      <c r="R2209" s="14"/>
      <c r="S2209" s="14"/>
    </row>
    <row r="2210" spans="1:19">
      <c r="A2210" s="14"/>
      <c r="B2210" s="14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</row>
    <row r="2211" spans="1:19">
      <c r="A2211" s="14"/>
      <c r="B2211" s="14"/>
      <c r="C2211" s="14"/>
      <c r="D2211" s="14"/>
      <c r="E2211" s="14"/>
      <c r="F2211" s="14"/>
      <c r="G2211" s="14"/>
      <c r="H2211" s="14"/>
      <c r="I2211" s="14"/>
      <c r="J2211" s="14"/>
      <c r="K2211" s="14"/>
      <c r="L2211" s="14"/>
      <c r="M2211" s="14"/>
      <c r="N2211" s="14"/>
      <c r="O2211" s="14"/>
      <c r="P2211" s="14"/>
      <c r="Q2211" s="14"/>
      <c r="R2211" s="14"/>
      <c r="S2211" s="14"/>
    </row>
    <row r="2212" spans="1:19">
      <c r="A2212" s="14"/>
      <c r="B2212" s="14"/>
      <c r="C2212" s="14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</row>
    <row r="2213" spans="1:19">
      <c r="A2213" s="14"/>
      <c r="B2213" s="14"/>
      <c r="C2213" s="14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</row>
    <row r="2214" spans="1:19">
      <c r="A2214" s="14"/>
      <c r="B2214" s="14"/>
      <c r="C2214" s="14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</row>
    <row r="2215" spans="1:19">
      <c r="A2215" s="14"/>
      <c r="B2215" s="14"/>
      <c r="C2215" s="14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</row>
    <row r="2216" spans="1:19">
      <c r="A2216" s="14"/>
      <c r="B2216" s="14"/>
      <c r="C2216" s="14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</row>
    <row r="2217" spans="1:19">
      <c r="A2217" s="14"/>
      <c r="B2217" s="14"/>
      <c r="C2217" s="14"/>
      <c r="D2217" s="14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</row>
    <row r="2218" spans="1:19">
      <c r="A2218" s="14"/>
      <c r="B2218" s="14"/>
      <c r="C2218" s="14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</row>
    <row r="2219" spans="1:19">
      <c r="A2219" s="14"/>
      <c r="B2219" s="14"/>
      <c r="C2219" s="14"/>
      <c r="D2219" s="14"/>
      <c r="E2219" s="14"/>
      <c r="F2219" s="14"/>
      <c r="G2219" s="14"/>
      <c r="H2219" s="14"/>
      <c r="I2219" s="14"/>
      <c r="J2219" s="14"/>
      <c r="K2219" s="14"/>
      <c r="L2219" s="14"/>
      <c r="M2219" s="14"/>
      <c r="N2219" s="14"/>
      <c r="O2219" s="14"/>
      <c r="P2219" s="14"/>
      <c r="Q2219" s="14"/>
      <c r="R2219" s="14"/>
      <c r="S2219" s="14"/>
    </row>
    <row r="2220" spans="1:19">
      <c r="A2220" s="14"/>
      <c r="B2220" s="14"/>
      <c r="C2220" s="14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</row>
    <row r="2221" spans="1:19">
      <c r="A2221" s="14"/>
      <c r="B2221" s="14"/>
      <c r="C2221" s="14"/>
      <c r="D2221" s="14"/>
      <c r="E2221" s="14"/>
      <c r="F2221" s="14"/>
      <c r="G2221" s="14"/>
      <c r="H2221" s="14"/>
      <c r="I2221" s="14"/>
      <c r="J2221" s="14"/>
      <c r="K2221" s="14"/>
      <c r="L2221" s="14"/>
      <c r="M2221" s="14"/>
      <c r="N2221" s="14"/>
      <c r="O2221" s="14"/>
      <c r="P2221" s="14"/>
      <c r="Q2221" s="14"/>
      <c r="R2221" s="14"/>
      <c r="S2221" s="14"/>
    </row>
    <row r="2222" spans="1:19">
      <c r="A2222" s="14"/>
      <c r="B2222" s="14"/>
      <c r="C2222" s="14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</row>
    <row r="2223" spans="1:19">
      <c r="A2223" s="14"/>
      <c r="B2223" s="14"/>
      <c r="C2223" s="14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</row>
    <row r="2224" spans="1:19">
      <c r="A2224" s="14"/>
      <c r="B2224" s="14"/>
      <c r="C2224" s="14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</row>
    <row r="2225" spans="1:19">
      <c r="A2225" s="14"/>
      <c r="B2225" s="14"/>
      <c r="C2225" s="14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</row>
    <row r="2226" spans="1:19">
      <c r="A2226" s="14"/>
      <c r="B2226" s="14"/>
      <c r="C2226" s="14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</row>
    <row r="2227" spans="1:19">
      <c r="A2227" s="14"/>
      <c r="B2227" s="14"/>
      <c r="C2227" s="14"/>
      <c r="D2227" s="14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</row>
    <row r="2228" spans="1:19">
      <c r="A2228" s="14"/>
      <c r="B2228" s="14"/>
      <c r="C2228" s="14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</row>
    <row r="2229" spans="1:19">
      <c r="A2229" s="14"/>
      <c r="B2229" s="14"/>
      <c r="C2229" s="14"/>
      <c r="D2229" s="14"/>
      <c r="E2229" s="14"/>
      <c r="F2229" s="14"/>
      <c r="G2229" s="14"/>
      <c r="H2229" s="14"/>
      <c r="I2229" s="14"/>
      <c r="J2229" s="14"/>
      <c r="K2229" s="14"/>
      <c r="L2229" s="14"/>
      <c r="M2229" s="14"/>
      <c r="N2229" s="14"/>
      <c r="O2229" s="14"/>
      <c r="P2229" s="14"/>
      <c r="Q2229" s="14"/>
      <c r="R2229" s="14"/>
      <c r="S2229" s="14"/>
    </row>
    <row r="2230" spans="1:19">
      <c r="A2230" s="14"/>
      <c r="B2230" s="14"/>
      <c r="C2230" s="14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</row>
    <row r="2231" spans="1:19">
      <c r="A2231" s="14"/>
      <c r="B2231" s="14"/>
      <c r="C2231" s="14"/>
      <c r="D2231" s="14"/>
      <c r="E2231" s="14"/>
      <c r="F2231" s="14"/>
      <c r="G2231" s="14"/>
      <c r="H2231" s="14"/>
      <c r="I2231" s="14"/>
      <c r="J2231" s="14"/>
      <c r="K2231" s="14"/>
      <c r="L2231" s="14"/>
      <c r="M2231" s="14"/>
      <c r="N2231" s="14"/>
      <c r="O2231" s="14"/>
      <c r="P2231" s="14"/>
      <c r="Q2231" s="14"/>
      <c r="R2231" s="14"/>
      <c r="S2231" s="14"/>
    </row>
    <row r="2232" spans="1:19">
      <c r="A2232" s="14"/>
      <c r="B2232" s="14"/>
      <c r="C2232" s="14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</row>
    <row r="2233" spans="1:19">
      <c r="A2233" s="14"/>
      <c r="B2233" s="14"/>
      <c r="C2233" s="14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</row>
    <row r="2234" spans="1:19">
      <c r="A2234" s="14"/>
      <c r="B2234" s="14"/>
      <c r="C2234" s="14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</row>
    <row r="2235" spans="1:19">
      <c r="A2235" s="14"/>
      <c r="B2235" s="14"/>
      <c r="C2235" s="14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</row>
    <row r="2236" spans="1:19">
      <c r="A2236" s="14"/>
      <c r="B2236" s="14"/>
      <c r="C2236" s="14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</row>
    <row r="2237" spans="1:19">
      <c r="A2237" s="14"/>
      <c r="B2237" s="14"/>
      <c r="C2237" s="14"/>
      <c r="D2237" s="14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</row>
    <row r="2238" spans="1:19">
      <c r="A2238" s="14"/>
      <c r="B2238" s="14"/>
      <c r="C2238" s="14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</row>
    <row r="2239" spans="1:19">
      <c r="A2239" s="14"/>
      <c r="B2239" s="14"/>
      <c r="C2239" s="14"/>
      <c r="D2239" s="14"/>
      <c r="E2239" s="14"/>
      <c r="F2239" s="14"/>
      <c r="G2239" s="14"/>
      <c r="H2239" s="14"/>
      <c r="I2239" s="14"/>
      <c r="J2239" s="14"/>
      <c r="K2239" s="14"/>
      <c r="L2239" s="14"/>
      <c r="M2239" s="14"/>
      <c r="N2239" s="14"/>
      <c r="O2239" s="14"/>
      <c r="P2239" s="14"/>
      <c r="Q2239" s="14"/>
      <c r="R2239" s="14"/>
      <c r="S2239" s="14"/>
    </row>
    <row r="2240" spans="1:19">
      <c r="A2240" s="14"/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</row>
    <row r="2241" spans="1:19">
      <c r="A2241" s="14"/>
      <c r="B2241" s="14"/>
      <c r="C2241" s="14"/>
      <c r="D2241" s="14"/>
      <c r="E2241" s="14"/>
      <c r="F2241" s="14"/>
      <c r="G2241" s="14"/>
      <c r="H2241" s="14"/>
      <c r="I2241" s="14"/>
      <c r="J2241" s="14"/>
      <c r="K2241" s="14"/>
      <c r="L2241" s="14"/>
      <c r="M2241" s="14"/>
      <c r="N2241" s="14"/>
      <c r="O2241" s="14"/>
      <c r="P2241" s="14"/>
      <c r="Q2241" s="14"/>
      <c r="R2241" s="14"/>
      <c r="S2241" s="14"/>
    </row>
    <row r="2242" spans="1:19">
      <c r="A2242" s="14"/>
      <c r="B2242" s="14"/>
      <c r="C2242" s="14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</row>
    <row r="2243" spans="1:19">
      <c r="A2243" s="14"/>
      <c r="B2243" s="14"/>
      <c r="C2243" s="14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</row>
    <row r="2244" spans="1:19">
      <c r="A2244" s="14"/>
      <c r="B2244" s="14"/>
      <c r="C2244" s="14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</row>
    <row r="2245" spans="1:19">
      <c r="A2245" s="14"/>
      <c r="B2245" s="14"/>
      <c r="C2245" s="14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</row>
    <row r="2246" spans="1:19">
      <c r="A2246" s="14"/>
      <c r="B2246" s="14"/>
      <c r="C2246" s="14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</row>
    <row r="2247" spans="1:19">
      <c r="A2247" s="14"/>
      <c r="B2247" s="14"/>
      <c r="C2247" s="14"/>
      <c r="D2247" s="14"/>
      <c r="E2247" s="14"/>
      <c r="F2247" s="14"/>
      <c r="G2247" s="14"/>
      <c r="H2247" s="14"/>
      <c r="I2247" s="14"/>
      <c r="J2247" s="14"/>
      <c r="K2247" s="14"/>
      <c r="L2247" s="14"/>
      <c r="M2247" s="14"/>
      <c r="N2247" s="14"/>
      <c r="O2247" s="14"/>
      <c r="P2247" s="14"/>
      <c r="Q2247" s="14"/>
      <c r="R2247" s="14"/>
      <c r="S2247" s="14"/>
    </row>
    <row r="2248" spans="1:19">
      <c r="A2248" s="14"/>
      <c r="B2248" s="14"/>
      <c r="C2248" s="14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</row>
    <row r="2249" spans="1:19">
      <c r="A2249" s="14"/>
      <c r="B2249" s="14"/>
      <c r="C2249" s="14"/>
      <c r="D2249" s="14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</row>
    <row r="2250" spans="1:19">
      <c r="A2250" s="14"/>
      <c r="B2250" s="14"/>
      <c r="C2250" s="14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</row>
    <row r="2251" spans="1:19">
      <c r="A2251" s="14"/>
      <c r="B2251" s="14"/>
      <c r="C2251" s="14"/>
      <c r="D2251" s="14"/>
      <c r="E2251" s="14"/>
      <c r="F2251" s="14"/>
      <c r="G2251" s="14"/>
      <c r="H2251" s="14"/>
      <c r="I2251" s="14"/>
      <c r="J2251" s="14"/>
      <c r="K2251" s="14"/>
      <c r="L2251" s="14"/>
      <c r="M2251" s="14"/>
      <c r="N2251" s="14"/>
      <c r="O2251" s="14"/>
      <c r="P2251" s="14"/>
      <c r="Q2251" s="14"/>
      <c r="R2251" s="14"/>
      <c r="S2251" s="14"/>
    </row>
    <row r="2252" spans="1:19">
      <c r="A2252" s="14"/>
      <c r="B2252" s="14"/>
      <c r="C2252" s="14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</row>
    <row r="2253" spans="1:19">
      <c r="A2253" s="14"/>
      <c r="B2253" s="14"/>
      <c r="C2253" s="14"/>
      <c r="D2253" s="14"/>
      <c r="E2253" s="14"/>
      <c r="F2253" s="14"/>
      <c r="G2253" s="14"/>
      <c r="H2253" s="14"/>
      <c r="I2253" s="14"/>
      <c r="J2253" s="14"/>
      <c r="K2253" s="14"/>
      <c r="L2253" s="14"/>
      <c r="M2253" s="14"/>
      <c r="N2253" s="14"/>
      <c r="O2253" s="14"/>
      <c r="P2253" s="14"/>
      <c r="Q2253" s="14"/>
      <c r="R2253" s="14"/>
      <c r="S2253" s="14"/>
    </row>
    <row r="2254" spans="1:19">
      <c r="A2254" s="14"/>
      <c r="B2254" s="14"/>
      <c r="C2254" s="14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</row>
    <row r="2255" spans="1:19">
      <c r="A2255" s="14"/>
      <c r="B2255" s="14"/>
      <c r="C2255" s="14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</row>
    <row r="2256" spans="1:19">
      <c r="A2256" s="14"/>
      <c r="B2256" s="14"/>
      <c r="C2256" s="14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</row>
    <row r="2257" spans="1:19">
      <c r="A2257" s="14"/>
      <c r="B2257" s="14"/>
      <c r="C2257" s="14"/>
      <c r="D2257" s="14"/>
      <c r="E2257" s="14"/>
      <c r="F2257" s="14"/>
      <c r="G2257" s="14"/>
      <c r="H2257" s="14"/>
      <c r="I2257" s="14"/>
      <c r="J2257" s="14"/>
      <c r="K2257" s="14"/>
      <c r="L2257" s="14"/>
      <c r="M2257" s="14"/>
      <c r="N2257" s="14"/>
      <c r="O2257" s="14"/>
      <c r="P2257" s="14"/>
      <c r="Q2257" s="14"/>
      <c r="R2257" s="14"/>
      <c r="S2257" s="14"/>
    </row>
    <row r="2258" spans="1:19">
      <c r="A2258" s="14"/>
      <c r="B2258" s="14"/>
      <c r="C2258" s="14"/>
      <c r="D2258" s="14"/>
      <c r="E2258" s="14"/>
      <c r="F2258" s="14"/>
      <c r="G2258" s="14"/>
      <c r="H2258" s="14"/>
      <c r="I2258" s="14"/>
      <c r="J2258" s="14"/>
      <c r="K2258" s="14"/>
      <c r="L2258" s="14"/>
      <c r="M2258" s="14"/>
      <c r="N2258" s="14"/>
      <c r="O2258" s="14"/>
      <c r="P2258" s="14"/>
      <c r="Q2258" s="14"/>
      <c r="R2258" s="14"/>
      <c r="S2258" s="14"/>
    </row>
    <row r="2259" spans="1:19">
      <c r="A2259" s="14"/>
      <c r="B2259" s="14"/>
      <c r="C2259" s="14"/>
      <c r="D2259" s="14"/>
      <c r="E2259" s="14"/>
      <c r="F2259" s="14"/>
      <c r="G2259" s="14"/>
      <c r="H2259" s="14"/>
      <c r="I2259" s="14"/>
      <c r="J2259" s="14"/>
      <c r="K2259" s="14"/>
      <c r="L2259" s="14"/>
      <c r="M2259" s="14"/>
      <c r="N2259" s="14"/>
      <c r="O2259" s="14"/>
      <c r="P2259" s="14"/>
      <c r="Q2259" s="14"/>
      <c r="R2259" s="14"/>
      <c r="S2259" s="14"/>
    </row>
    <row r="2260" spans="1:19">
      <c r="A2260" s="14"/>
      <c r="B2260" s="14"/>
      <c r="C2260" s="14"/>
      <c r="D2260" s="14"/>
      <c r="E2260" s="14"/>
      <c r="F2260" s="14"/>
      <c r="G2260" s="14"/>
      <c r="H2260" s="14"/>
      <c r="I2260" s="14"/>
      <c r="J2260" s="14"/>
      <c r="K2260" s="14"/>
      <c r="L2260" s="14"/>
      <c r="M2260" s="14"/>
      <c r="N2260" s="14"/>
      <c r="O2260" s="14"/>
      <c r="P2260" s="14"/>
      <c r="Q2260" s="14"/>
      <c r="R2260" s="14"/>
      <c r="S2260" s="14"/>
    </row>
    <row r="2261" spans="1:19">
      <c r="A2261" s="14"/>
      <c r="B2261" s="14"/>
      <c r="C2261" s="14"/>
      <c r="D2261" s="14"/>
      <c r="E2261" s="14"/>
      <c r="F2261" s="14"/>
      <c r="G2261" s="14"/>
      <c r="H2261" s="14"/>
      <c r="I2261" s="14"/>
      <c r="J2261" s="14"/>
      <c r="K2261" s="14"/>
      <c r="L2261" s="14"/>
      <c r="M2261" s="14"/>
      <c r="N2261" s="14"/>
      <c r="O2261" s="14"/>
      <c r="P2261" s="14"/>
      <c r="Q2261" s="14"/>
      <c r="R2261" s="14"/>
      <c r="S2261" s="14"/>
    </row>
    <row r="2262" spans="1:19">
      <c r="A2262" s="14"/>
      <c r="B2262" s="14"/>
      <c r="C2262" s="14"/>
      <c r="D2262" s="14"/>
      <c r="E2262" s="14"/>
      <c r="F2262" s="14"/>
      <c r="G2262" s="14"/>
      <c r="H2262" s="14"/>
      <c r="I2262" s="14"/>
      <c r="J2262" s="14"/>
      <c r="K2262" s="14"/>
      <c r="L2262" s="14"/>
      <c r="M2262" s="14"/>
      <c r="N2262" s="14"/>
      <c r="O2262" s="14"/>
      <c r="P2262" s="14"/>
      <c r="Q2262" s="14"/>
      <c r="R2262" s="14"/>
      <c r="S2262" s="14"/>
    </row>
    <row r="2263" spans="1:19">
      <c r="A2263" s="14"/>
      <c r="B2263" s="14"/>
      <c r="C2263" s="14"/>
      <c r="D2263" s="14"/>
      <c r="E2263" s="14"/>
      <c r="F2263" s="14"/>
      <c r="G2263" s="14"/>
      <c r="H2263" s="14"/>
      <c r="I2263" s="14"/>
      <c r="J2263" s="14"/>
      <c r="K2263" s="14"/>
      <c r="L2263" s="14"/>
      <c r="M2263" s="14"/>
      <c r="N2263" s="14"/>
      <c r="O2263" s="14"/>
      <c r="P2263" s="14"/>
      <c r="Q2263" s="14"/>
      <c r="R2263" s="14"/>
      <c r="S2263" s="14"/>
    </row>
    <row r="2264" spans="1:19">
      <c r="A2264" s="14"/>
      <c r="B2264" s="14"/>
      <c r="C2264" s="14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</row>
    <row r="2265" spans="1:19">
      <c r="A2265" s="14"/>
      <c r="B2265" s="14"/>
      <c r="C2265" s="14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</row>
    <row r="2266" spans="1:19">
      <c r="A2266" s="14"/>
      <c r="B2266" s="14"/>
      <c r="C2266" s="14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</row>
    <row r="2267" spans="1:19">
      <c r="A2267" s="14"/>
      <c r="B2267" s="14"/>
      <c r="C2267" s="14"/>
      <c r="D2267" s="14"/>
      <c r="E2267" s="14"/>
      <c r="F2267" s="14"/>
      <c r="G2267" s="14"/>
      <c r="H2267" s="14"/>
      <c r="I2267" s="14"/>
      <c r="J2267" s="14"/>
      <c r="K2267" s="14"/>
      <c r="L2267" s="14"/>
      <c r="M2267" s="14"/>
      <c r="N2267" s="14"/>
      <c r="O2267" s="14"/>
      <c r="P2267" s="14"/>
      <c r="Q2267" s="14"/>
      <c r="R2267" s="14"/>
      <c r="S2267" s="14"/>
    </row>
    <row r="2268" spans="1:19">
      <c r="A2268" s="14"/>
      <c r="B2268" s="14"/>
      <c r="C2268" s="14"/>
      <c r="D2268" s="14"/>
      <c r="E2268" s="14"/>
      <c r="F2268" s="14"/>
      <c r="G2268" s="14"/>
      <c r="H2268" s="14"/>
      <c r="I2268" s="14"/>
      <c r="J2268" s="14"/>
      <c r="K2268" s="14"/>
      <c r="L2268" s="14"/>
      <c r="M2268" s="14"/>
      <c r="N2268" s="14"/>
      <c r="O2268" s="14"/>
      <c r="P2268" s="14"/>
      <c r="Q2268" s="14"/>
      <c r="R2268" s="14"/>
      <c r="S2268" s="14"/>
    </row>
    <row r="2269" spans="1:19">
      <c r="A2269" s="14"/>
      <c r="B2269" s="14"/>
      <c r="C2269" s="14"/>
      <c r="D2269" s="14"/>
      <c r="E2269" s="14"/>
      <c r="F2269" s="14"/>
      <c r="G2269" s="14"/>
      <c r="H2269" s="14"/>
      <c r="I2269" s="14"/>
      <c r="J2269" s="14"/>
      <c r="K2269" s="14"/>
      <c r="L2269" s="14"/>
      <c r="M2269" s="14"/>
      <c r="N2269" s="14"/>
      <c r="O2269" s="14"/>
      <c r="P2269" s="14"/>
      <c r="Q2269" s="14"/>
      <c r="R2269" s="14"/>
      <c r="S2269" s="14"/>
    </row>
    <row r="2270" spans="1:19">
      <c r="A2270" s="14"/>
      <c r="B2270" s="14"/>
      <c r="C2270" s="14"/>
      <c r="D2270" s="14"/>
      <c r="E2270" s="14"/>
      <c r="F2270" s="14"/>
      <c r="G2270" s="14"/>
      <c r="H2270" s="14"/>
      <c r="I2270" s="14"/>
      <c r="J2270" s="14"/>
      <c r="K2270" s="14"/>
      <c r="L2270" s="14"/>
      <c r="M2270" s="14"/>
      <c r="N2270" s="14"/>
      <c r="O2270" s="14"/>
      <c r="P2270" s="14"/>
      <c r="Q2270" s="14"/>
      <c r="R2270" s="14"/>
      <c r="S2270" s="14"/>
    </row>
    <row r="2271" spans="1:19">
      <c r="A2271" s="14"/>
      <c r="B2271" s="14"/>
      <c r="C2271" s="14"/>
      <c r="D2271" s="14"/>
      <c r="E2271" s="14"/>
      <c r="F2271" s="14"/>
      <c r="G2271" s="14"/>
      <c r="H2271" s="14"/>
      <c r="I2271" s="14"/>
      <c r="J2271" s="14"/>
      <c r="K2271" s="14"/>
      <c r="L2271" s="14"/>
      <c r="M2271" s="14"/>
      <c r="N2271" s="14"/>
      <c r="O2271" s="14"/>
      <c r="P2271" s="14"/>
      <c r="Q2271" s="14"/>
      <c r="R2271" s="14"/>
      <c r="S2271" s="14"/>
    </row>
    <row r="2272" spans="1:19">
      <c r="A2272" s="14"/>
      <c r="B2272" s="14"/>
      <c r="C2272" s="14"/>
      <c r="D2272" s="14"/>
      <c r="E2272" s="14"/>
      <c r="F2272" s="14"/>
      <c r="G2272" s="14"/>
      <c r="H2272" s="14"/>
      <c r="I2272" s="14"/>
      <c r="J2272" s="14"/>
      <c r="K2272" s="14"/>
      <c r="L2272" s="14"/>
      <c r="M2272" s="14"/>
      <c r="N2272" s="14"/>
      <c r="O2272" s="14"/>
      <c r="P2272" s="14"/>
      <c r="Q2272" s="14"/>
      <c r="R2272" s="14"/>
      <c r="S2272" s="14"/>
    </row>
    <row r="2273" spans="1:19">
      <c r="A2273" s="14"/>
      <c r="B2273" s="14"/>
      <c r="C2273" s="14"/>
      <c r="D2273" s="14"/>
      <c r="E2273" s="14"/>
      <c r="F2273" s="14"/>
      <c r="G2273" s="14"/>
      <c r="H2273" s="14"/>
      <c r="I2273" s="14"/>
      <c r="J2273" s="14"/>
      <c r="K2273" s="14"/>
      <c r="L2273" s="14"/>
      <c r="M2273" s="14"/>
      <c r="N2273" s="14"/>
      <c r="O2273" s="14"/>
      <c r="P2273" s="14"/>
      <c r="Q2273" s="14"/>
      <c r="R2273" s="14"/>
      <c r="S2273" s="14"/>
    </row>
    <row r="2274" spans="1:19">
      <c r="A2274" s="14"/>
      <c r="B2274" s="14"/>
      <c r="C2274" s="14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</row>
    <row r="2275" spans="1:19">
      <c r="A2275" s="14"/>
      <c r="B2275" s="14"/>
      <c r="C2275" s="14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</row>
    <row r="2276" spans="1:19">
      <c r="A2276" s="14"/>
      <c r="B2276" s="14"/>
      <c r="C2276" s="14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</row>
    <row r="2277" spans="1:19">
      <c r="A2277" s="14"/>
      <c r="B2277" s="14"/>
      <c r="C2277" s="14"/>
      <c r="D2277" s="14"/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14"/>
    </row>
    <row r="2278" spans="1:19">
      <c r="A2278" s="14"/>
      <c r="B2278" s="14"/>
      <c r="C2278" s="14"/>
      <c r="D2278" s="14"/>
      <c r="E2278" s="14"/>
      <c r="F2278" s="14"/>
      <c r="G2278" s="14"/>
      <c r="H2278" s="14"/>
      <c r="I2278" s="14"/>
      <c r="J2278" s="14"/>
      <c r="K2278" s="14"/>
      <c r="L2278" s="14"/>
      <c r="M2278" s="14"/>
      <c r="N2278" s="14"/>
      <c r="O2278" s="14"/>
      <c r="P2278" s="14"/>
      <c r="Q2278" s="14"/>
      <c r="R2278" s="14"/>
      <c r="S2278" s="14"/>
    </row>
    <row r="2279" spans="1:19">
      <c r="A2279" s="14"/>
      <c r="B2279" s="14"/>
      <c r="C2279" s="14"/>
      <c r="D2279" s="14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</row>
    <row r="2280" spans="1:19">
      <c r="A2280" s="14"/>
      <c r="B2280" s="14"/>
      <c r="C2280" s="14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</row>
    <row r="2281" spans="1:19">
      <c r="A2281" s="14"/>
      <c r="B2281" s="14"/>
      <c r="C2281" s="14"/>
      <c r="D2281" s="14"/>
      <c r="E2281" s="14"/>
      <c r="F2281" s="14"/>
      <c r="G2281" s="14"/>
      <c r="H2281" s="14"/>
      <c r="I2281" s="14"/>
      <c r="J2281" s="14"/>
      <c r="K2281" s="14"/>
      <c r="L2281" s="14"/>
      <c r="M2281" s="14"/>
      <c r="N2281" s="14"/>
      <c r="O2281" s="14"/>
      <c r="P2281" s="14"/>
      <c r="Q2281" s="14"/>
      <c r="R2281" s="14"/>
      <c r="S2281" s="14"/>
    </row>
    <row r="2282" spans="1:19">
      <c r="A2282" s="14"/>
      <c r="B2282" s="14"/>
      <c r="C2282" s="14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</row>
    <row r="2283" spans="1:19">
      <c r="A2283" s="14"/>
      <c r="B2283" s="14"/>
      <c r="C2283" s="14"/>
      <c r="D2283" s="14"/>
      <c r="E2283" s="14"/>
      <c r="F2283" s="14"/>
      <c r="G2283" s="14"/>
      <c r="H2283" s="14"/>
      <c r="I2283" s="14"/>
      <c r="J2283" s="14"/>
      <c r="K2283" s="14"/>
      <c r="L2283" s="14"/>
      <c r="M2283" s="14"/>
      <c r="N2283" s="14"/>
      <c r="O2283" s="14"/>
      <c r="P2283" s="14"/>
      <c r="Q2283" s="14"/>
      <c r="R2283" s="14"/>
      <c r="S2283" s="14"/>
    </row>
    <row r="2284" spans="1:19">
      <c r="A2284" s="14"/>
      <c r="B2284" s="14"/>
      <c r="C2284" s="14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</row>
    <row r="2285" spans="1:19">
      <c r="A2285" s="14"/>
      <c r="B2285" s="14"/>
      <c r="C2285" s="14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</row>
    <row r="2286" spans="1:19">
      <c r="A2286" s="14"/>
      <c r="B2286" s="14"/>
      <c r="C2286" s="14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</row>
    <row r="2287" spans="1:19">
      <c r="A2287" s="14"/>
      <c r="B2287" s="14"/>
      <c r="C2287" s="14"/>
      <c r="D2287" s="14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</row>
    <row r="2288" spans="1:19">
      <c r="A2288" s="14"/>
      <c r="B2288" s="14"/>
      <c r="C2288" s="14"/>
      <c r="D2288" s="14"/>
      <c r="E2288" s="14"/>
      <c r="F2288" s="14"/>
      <c r="G2288" s="14"/>
      <c r="H2288" s="14"/>
      <c r="I2288" s="14"/>
      <c r="J2288" s="14"/>
      <c r="K2288" s="14"/>
      <c r="L2288" s="14"/>
      <c r="M2288" s="14"/>
      <c r="N2288" s="14"/>
      <c r="O2288" s="14"/>
      <c r="P2288" s="14"/>
      <c r="Q2288" s="14"/>
      <c r="R2288" s="14"/>
      <c r="S2288" s="14"/>
    </row>
    <row r="2289" spans="1:19">
      <c r="A2289" s="14"/>
      <c r="B2289" s="14"/>
      <c r="C2289" s="14"/>
      <c r="D2289" s="14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</row>
    <row r="2290" spans="1:19">
      <c r="A2290" s="14"/>
      <c r="B2290" s="14"/>
      <c r="C2290" s="14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</row>
    <row r="2291" spans="1:19">
      <c r="A2291" s="14"/>
      <c r="B2291" s="14"/>
      <c r="C2291" s="14"/>
      <c r="D2291" s="14"/>
      <c r="E2291" s="14"/>
      <c r="F2291" s="14"/>
      <c r="G2291" s="14"/>
      <c r="H2291" s="14"/>
      <c r="I2291" s="14"/>
      <c r="J2291" s="14"/>
      <c r="K2291" s="14"/>
      <c r="L2291" s="14"/>
      <c r="M2291" s="14"/>
      <c r="N2291" s="14"/>
      <c r="O2291" s="14"/>
      <c r="P2291" s="14"/>
      <c r="Q2291" s="14"/>
      <c r="R2291" s="14"/>
      <c r="S2291" s="14"/>
    </row>
    <row r="2292" spans="1:19">
      <c r="A2292" s="14"/>
      <c r="B2292" s="14"/>
      <c r="C2292" s="14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</row>
    <row r="2293" spans="1:19">
      <c r="A2293" s="14"/>
      <c r="B2293" s="14"/>
      <c r="C2293" s="14"/>
      <c r="D2293" s="14"/>
      <c r="E2293" s="14"/>
      <c r="F2293" s="14"/>
      <c r="G2293" s="14"/>
      <c r="H2293" s="14"/>
      <c r="I2293" s="14"/>
      <c r="J2293" s="14"/>
      <c r="K2293" s="14"/>
      <c r="L2293" s="14"/>
      <c r="M2293" s="14"/>
      <c r="N2293" s="14"/>
      <c r="O2293" s="14"/>
      <c r="P2293" s="14"/>
      <c r="Q2293" s="14"/>
      <c r="R2293" s="14"/>
      <c r="S2293" s="14"/>
    </row>
    <row r="2294" spans="1:19">
      <c r="A2294" s="14"/>
      <c r="B2294" s="14"/>
      <c r="C2294" s="14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</row>
    <row r="2295" spans="1:19">
      <c r="A2295" s="14"/>
      <c r="B2295" s="14"/>
      <c r="C2295" s="14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</row>
    <row r="2296" spans="1:19">
      <c r="A2296" s="14"/>
      <c r="B2296" s="14"/>
      <c r="C2296" s="14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</row>
    <row r="2297" spans="1:19">
      <c r="A2297" s="14"/>
      <c r="B2297" s="14"/>
      <c r="C2297" s="14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</row>
    <row r="2298" spans="1:19">
      <c r="A2298" s="14"/>
      <c r="B2298" s="14"/>
      <c r="C2298" s="14"/>
      <c r="D2298" s="14"/>
      <c r="E2298" s="14"/>
      <c r="F2298" s="14"/>
      <c r="G2298" s="14"/>
      <c r="H2298" s="14"/>
      <c r="I2298" s="14"/>
      <c r="J2298" s="14"/>
      <c r="K2298" s="14"/>
      <c r="L2298" s="14"/>
      <c r="M2298" s="14"/>
      <c r="N2298" s="14"/>
      <c r="O2298" s="14"/>
      <c r="P2298" s="14"/>
      <c r="Q2298" s="14"/>
      <c r="R2298" s="14"/>
      <c r="S2298" s="14"/>
    </row>
    <row r="2299" spans="1:19">
      <c r="A2299" s="14"/>
      <c r="B2299" s="14"/>
      <c r="C2299" s="14"/>
      <c r="D2299" s="14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</row>
    <row r="2300" spans="1:19">
      <c r="A2300" s="14"/>
      <c r="B2300" s="14"/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</row>
    <row r="2301" spans="1:19">
      <c r="A2301" s="14"/>
      <c r="B2301" s="14"/>
      <c r="C2301" s="14"/>
      <c r="D2301" s="14"/>
      <c r="E2301" s="14"/>
      <c r="F2301" s="14"/>
      <c r="G2301" s="14"/>
      <c r="H2301" s="14"/>
      <c r="I2301" s="14"/>
      <c r="J2301" s="14"/>
      <c r="K2301" s="14"/>
      <c r="L2301" s="14"/>
      <c r="M2301" s="14"/>
      <c r="N2301" s="14"/>
      <c r="O2301" s="14"/>
      <c r="P2301" s="14"/>
      <c r="Q2301" s="14"/>
      <c r="R2301" s="14"/>
      <c r="S2301" s="14"/>
    </row>
    <row r="2302" spans="1:19">
      <c r="A2302" s="14"/>
      <c r="B2302" s="14"/>
      <c r="C2302" s="14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</row>
    <row r="2303" spans="1:19">
      <c r="A2303" s="14"/>
      <c r="B2303" s="14"/>
      <c r="C2303" s="14"/>
      <c r="D2303" s="14"/>
      <c r="E2303" s="14"/>
      <c r="F2303" s="14"/>
      <c r="G2303" s="14"/>
      <c r="H2303" s="14"/>
      <c r="I2303" s="14"/>
      <c r="J2303" s="14"/>
      <c r="K2303" s="14"/>
      <c r="L2303" s="14"/>
      <c r="M2303" s="14"/>
      <c r="N2303" s="14"/>
      <c r="O2303" s="14"/>
      <c r="P2303" s="14"/>
      <c r="Q2303" s="14"/>
      <c r="R2303" s="14"/>
      <c r="S2303" s="14"/>
    </row>
    <row r="2304" spans="1:19">
      <c r="A2304" s="14"/>
      <c r="B2304" s="14"/>
      <c r="C2304" s="14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</row>
    <row r="2305" spans="1:19">
      <c r="A2305" s="14"/>
      <c r="B2305" s="14"/>
      <c r="C2305" s="14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</row>
    <row r="2306" spans="1:19">
      <c r="A2306" s="14"/>
      <c r="B2306" s="14"/>
      <c r="C2306" s="14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</row>
    <row r="2307" spans="1:19">
      <c r="A2307" s="14"/>
      <c r="B2307" s="14"/>
      <c r="C2307" s="14"/>
      <c r="D2307" s="14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</row>
    <row r="2308" spans="1:19">
      <c r="A2308" s="14"/>
      <c r="B2308" s="14"/>
      <c r="C2308" s="14"/>
      <c r="D2308" s="14"/>
      <c r="E2308" s="14"/>
      <c r="F2308" s="14"/>
      <c r="G2308" s="14"/>
      <c r="H2308" s="14"/>
      <c r="I2308" s="14"/>
      <c r="J2308" s="14"/>
      <c r="K2308" s="14"/>
      <c r="L2308" s="14"/>
      <c r="M2308" s="14"/>
      <c r="N2308" s="14"/>
      <c r="O2308" s="14"/>
      <c r="P2308" s="14"/>
      <c r="Q2308" s="14"/>
      <c r="R2308" s="14"/>
      <c r="S2308" s="14"/>
    </row>
    <row r="2309" spans="1:19">
      <c r="A2309" s="14"/>
      <c r="B2309" s="14"/>
      <c r="C2309" s="14"/>
      <c r="D2309" s="1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</row>
    <row r="2310" spans="1:19">
      <c r="A2310" s="14"/>
      <c r="B2310" s="14"/>
      <c r="C2310" s="14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</row>
    <row r="2311" spans="1:19">
      <c r="A2311" s="14"/>
      <c r="B2311" s="14"/>
      <c r="C2311" s="14"/>
      <c r="D2311" s="14"/>
      <c r="E2311" s="14"/>
      <c r="F2311" s="14"/>
      <c r="G2311" s="14"/>
      <c r="H2311" s="14"/>
      <c r="I2311" s="14"/>
      <c r="J2311" s="14"/>
      <c r="K2311" s="14"/>
      <c r="L2311" s="14"/>
      <c r="M2311" s="14"/>
      <c r="N2311" s="14"/>
      <c r="O2311" s="14"/>
      <c r="P2311" s="14"/>
      <c r="Q2311" s="14"/>
      <c r="R2311" s="14"/>
      <c r="S2311" s="14"/>
    </row>
    <row r="2312" spans="1:19">
      <c r="A2312" s="14"/>
      <c r="B2312" s="14"/>
      <c r="C2312" s="14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</row>
    <row r="2313" spans="1:19">
      <c r="A2313" s="14"/>
      <c r="B2313" s="14"/>
      <c r="C2313" s="14"/>
      <c r="D2313" s="14"/>
      <c r="E2313" s="14"/>
      <c r="F2313" s="14"/>
      <c r="G2313" s="14"/>
      <c r="H2313" s="14"/>
      <c r="I2313" s="14"/>
      <c r="J2313" s="14"/>
      <c r="K2313" s="14"/>
      <c r="L2313" s="14"/>
      <c r="M2313" s="14"/>
      <c r="N2313" s="14"/>
      <c r="O2313" s="14"/>
      <c r="P2313" s="14"/>
      <c r="Q2313" s="14"/>
      <c r="R2313" s="14"/>
      <c r="S2313" s="14"/>
    </row>
    <row r="2314" spans="1:19">
      <c r="A2314" s="14"/>
      <c r="B2314" s="14"/>
      <c r="C2314" s="14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</row>
    <row r="2315" spans="1:19">
      <c r="A2315" s="14"/>
      <c r="B2315" s="14"/>
      <c r="C2315" s="14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</row>
    <row r="2316" spans="1:19">
      <c r="A2316" s="14"/>
      <c r="B2316" s="14"/>
      <c r="C2316" s="14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</row>
    <row r="2317" spans="1:19">
      <c r="A2317" s="14"/>
      <c r="B2317" s="14"/>
      <c r="C2317" s="14"/>
      <c r="D2317" s="14"/>
      <c r="E2317" s="14"/>
      <c r="F2317" s="14"/>
      <c r="G2317" s="14"/>
      <c r="H2317" s="14"/>
      <c r="I2317" s="14"/>
      <c r="J2317" s="14"/>
      <c r="K2317" s="14"/>
      <c r="L2317" s="14"/>
      <c r="M2317" s="14"/>
      <c r="N2317" s="14"/>
      <c r="O2317" s="14"/>
      <c r="P2317" s="14"/>
      <c r="Q2317" s="14"/>
      <c r="R2317" s="14"/>
      <c r="S2317" s="14"/>
    </row>
    <row r="2318" spans="1:19">
      <c r="A2318" s="14"/>
      <c r="B2318" s="14"/>
      <c r="C2318" s="14"/>
      <c r="D2318" s="14"/>
      <c r="E2318" s="14"/>
      <c r="F2318" s="14"/>
      <c r="G2318" s="14"/>
      <c r="H2318" s="14"/>
      <c r="I2318" s="14"/>
      <c r="J2318" s="14"/>
      <c r="K2318" s="14"/>
      <c r="L2318" s="14"/>
      <c r="M2318" s="14"/>
      <c r="N2318" s="14"/>
      <c r="O2318" s="14"/>
      <c r="P2318" s="14"/>
      <c r="Q2318" s="14"/>
      <c r="R2318" s="14"/>
      <c r="S2318" s="14"/>
    </row>
    <row r="2319" spans="1:19">
      <c r="A2319" s="14"/>
      <c r="B2319" s="14"/>
      <c r="C2319" s="14"/>
      <c r="D2319" s="14"/>
      <c r="E2319" s="14"/>
      <c r="F2319" s="14"/>
      <c r="G2319" s="14"/>
      <c r="H2319" s="14"/>
      <c r="I2319" s="14"/>
      <c r="J2319" s="14"/>
      <c r="K2319" s="14"/>
      <c r="L2319" s="14"/>
      <c r="M2319" s="14"/>
      <c r="N2319" s="14"/>
      <c r="O2319" s="14"/>
      <c r="P2319" s="14"/>
      <c r="Q2319" s="14"/>
      <c r="R2319" s="14"/>
      <c r="S2319" s="14"/>
    </row>
    <row r="2320" spans="1:19">
      <c r="A2320" s="14"/>
      <c r="B2320" s="14"/>
      <c r="C2320" s="14"/>
      <c r="D2320" s="14"/>
      <c r="E2320" s="14"/>
      <c r="F2320" s="14"/>
      <c r="G2320" s="14"/>
      <c r="H2320" s="14"/>
      <c r="I2320" s="14"/>
      <c r="J2320" s="14"/>
      <c r="K2320" s="14"/>
      <c r="L2320" s="14"/>
      <c r="M2320" s="14"/>
      <c r="N2320" s="14"/>
      <c r="O2320" s="14"/>
      <c r="P2320" s="14"/>
      <c r="Q2320" s="14"/>
      <c r="R2320" s="14"/>
      <c r="S2320" s="14"/>
    </row>
    <row r="2321" spans="1:19">
      <c r="A2321" s="14"/>
      <c r="B2321" s="14"/>
      <c r="C2321" s="14"/>
      <c r="D2321" s="14"/>
      <c r="E2321" s="14"/>
      <c r="F2321" s="14"/>
      <c r="G2321" s="14"/>
      <c r="H2321" s="14"/>
      <c r="I2321" s="14"/>
      <c r="J2321" s="14"/>
      <c r="K2321" s="14"/>
      <c r="L2321" s="14"/>
      <c r="M2321" s="14"/>
      <c r="N2321" s="14"/>
      <c r="O2321" s="14"/>
      <c r="P2321" s="14"/>
      <c r="Q2321" s="14"/>
      <c r="R2321" s="14"/>
      <c r="S2321" s="14"/>
    </row>
    <row r="2322" spans="1:19">
      <c r="A2322" s="14"/>
      <c r="B2322" s="14"/>
      <c r="C2322" s="14"/>
      <c r="D2322" s="14"/>
      <c r="E2322" s="14"/>
      <c r="F2322" s="14"/>
      <c r="G2322" s="14"/>
      <c r="H2322" s="14"/>
      <c r="I2322" s="14"/>
      <c r="J2322" s="14"/>
      <c r="K2322" s="14"/>
      <c r="L2322" s="14"/>
      <c r="M2322" s="14"/>
      <c r="N2322" s="14"/>
      <c r="O2322" s="14"/>
      <c r="P2322" s="14"/>
      <c r="Q2322" s="14"/>
      <c r="R2322" s="14"/>
      <c r="S2322" s="14"/>
    </row>
    <row r="2323" spans="1:19">
      <c r="A2323" s="14"/>
      <c r="B2323" s="14"/>
      <c r="C2323" s="14"/>
      <c r="D2323" s="14"/>
      <c r="E2323" s="14"/>
      <c r="F2323" s="14"/>
      <c r="G2323" s="14"/>
      <c r="H2323" s="14"/>
      <c r="I2323" s="14"/>
      <c r="J2323" s="14"/>
      <c r="K2323" s="14"/>
      <c r="L2323" s="14"/>
      <c r="M2323" s="14"/>
      <c r="N2323" s="14"/>
      <c r="O2323" s="14"/>
      <c r="P2323" s="14"/>
      <c r="Q2323" s="14"/>
      <c r="R2323" s="14"/>
      <c r="S2323" s="14"/>
    </row>
    <row r="2324" spans="1:19">
      <c r="A2324" s="14"/>
      <c r="B2324" s="14"/>
      <c r="C2324" s="14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</row>
    <row r="2325" spans="1:19">
      <c r="A2325" s="14"/>
      <c r="B2325" s="14"/>
      <c r="C2325" s="14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</row>
    <row r="2326" spans="1:19">
      <c r="A2326" s="14"/>
      <c r="B2326" s="14"/>
      <c r="C2326" s="14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</row>
    <row r="2327" spans="1:19">
      <c r="A2327" s="14"/>
      <c r="B2327" s="14"/>
      <c r="C2327" s="14"/>
      <c r="D2327" s="14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</row>
    <row r="2328" spans="1:19">
      <c r="A2328" s="14"/>
      <c r="B2328" s="14"/>
      <c r="C2328" s="14"/>
      <c r="D2328" s="14"/>
      <c r="E2328" s="14"/>
      <c r="F2328" s="14"/>
      <c r="G2328" s="14"/>
      <c r="H2328" s="14"/>
      <c r="I2328" s="14"/>
      <c r="J2328" s="14"/>
      <c r="K2328" s="14"/>
      <c r="L2328" s="14"/>
      <c r="M2328" s="14"/>
      <c r="N2328" s="14"/>
      <c r="O2328" s="14"/>
      <c r="P2328" s="14"/>
      <c r="Q2328" s="14"/>
      <c r="R2328" s="14"/>
      <c r="S2328" s="14"/>
    </row>
    <row r="2329" spans="1:19">
      <c r="A2329" s="14"/>
      <c r="B2329" s="14"/>
      <c r="C2329" s="14"/>
      <c r="D2329" s="14"/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</row>
    <row r="2330" spans="1:19">
      <c r="A2330" s="14"/>
      <c r="B2330" s="14"/>
      <c r="C2330" s="14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</row>
    <row r="2331" spans="1:19">
      <c r="A2331" s="14"/>
      <c r="B2331" s="14"/>
      <c r="C2331" s="14"/>
      <c r="D2331" s="14"/>
      <c r="E2331" s="14"/>
      <c r="F2331" s="14"/>
      <c r="G2331" s="14"/>
      <c r="H2331" s="14"/>
      <c r="I2331" s="14"/>
      <c r="J2331" s="14"/>
      <c r="K2331" s="14"/>
      <c r="L2331" s="14"/>
      <c r="M2331" s="14"/>
      <c r="N2331" s="14"/>
      <c r="O2331" s="14"/>
      <c r="P2331" s="14"/>
      <c r="Q2331" s="14"/>
      <c r="R2331" s="14"/>
      <c r="S2331" s="14"/>
    </row>
    <row r="2332" spans="1:19">
      <c r="A2332" s="14"/>
      <c r="B2332" s="14"/>
      <c r="C2332" s="14"/>
      <c r="D2332" s="14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</row>
    <row r="2333" spans="1:19">
      <c r="A2333" s="14"/>
      <c r="B2333" s="14"/>
      <c r="C2333" s="14"/>
      <c r="D2333" s="14"/>
      <c r="E2333" s="14"/>
      <c r="F2333" s="14"/>
      <c r="G2333" s="14"/>
      <c r="H2333" s="14"/>
      <c r="I2333" s="14"/>
      <c r="J2333" s="14"/>
      <c r="K2333" s="14"/>
      <c r="L2333" s="14"/>
      <c r="M2333" s="14"/>
      <c r="N2333" s="14"/>
      <c r="O2333" s="14"/>
      <c r="P2333" s="14"/>
      <c r="Q2333" s="14"/>
      <c r="R2333" s="14"/>
      <c r="S2333" s="14"/>
    </row>
    <row r="2334" spans="1:19">
      <c r="A2334" s="14"/>
      <c r="B2334" s="14"/>
      <c r="C2334" s="14"/>
      <c r="D2334" s="14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</row>
    <row r="2335" spans="1:19">
      <c r="A2335" s="14"/>
      <c r="B2335" s="14"/>
      <c r="C2335" s="14"/>
      <c r="D2335" s="14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</row>
    <row r="2336" spans="1:19">
      <c r="A2336" s="14"/>
      <c r="B2336" s="14"/>
      <c r="C2336" s="14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</row>
    <row r="2337" spans="1:19">
      <c r="A2337" s="14"/>
      <c r="B2337" s="14"/>
      <c r="C2337" s="14"/>
      <c r="D2337" s="14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</row>
    <row r="2338" spans="1:19">
      <c r="A2338" s="14"/>
      <c r="B2338" s="14"/>
      <c r="C2338" s="14"/>
      <c r="D2338" s="14"/>
      <c r="E2338" s="14"/>
      <c r="F2338" s="14"/>
      <c r="G2338" s="14"/>
      <c r="H2338" s="14"/>
      <c r="I2338" s="14"/>
      <c r="J2338" s="14"/>
      <c r="K2338" s="14"/>
      <c r="L2338" s="14"/>
      <c r="M2338" s="14"/>
      <c r="N2338" s="14"/>
      <c r="O2338" s="14"/>
      <c r="P2338" s="14"/>
      <c r="Q2338" s="14"/>
      <c r="R2338" s="14"/>
      <c r="S2338" s="14"/>
    </row>
    <row r="2339" spans="1:19">
      <c r="A2339" s="14"/>
      <c r="B2339" s="14"/>
      <c r="C2339" s="14"/>
      <c r="D2339" s="14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</row>
    <row r="2340" spans="1:19">
      <c r="A2340" s="14"/>
      <c r="B2340" s="14"/>
      <c r="C2340" s="14"/>
      <c r="D2340" s="14"/>
      <c r="E2340" s="14"/>
      <c r="F2340" s="14"/>
      <c r="G2340" s="14"/>
      <c r="H2340" s="14"/>
      <c r="I2340" s="14"/>
      <c r="J2340" s="14"/>
      <c r="K2340" s="14"/>
      <c r="L2340" s="14"/>
      <c r="M2340" s="14"/>
      <c r="N2340" s="14"/>
      <c r="O2340" s="14"/>
      <c r="P2340" s="14"/>
      <c r="Q2340" s="14"/>
      <c r="R2340" s="14"/>
      <c r="S2340" s="14"/>
    </row>
    <row r="2341" spans="1:19">
      <c r="A2341" s="14"/>
      <c r="B2341" s="14"/>
      <c r="C2341" s="14"/>
      <c r="D2341" s="14"/>
      <c r="E2341" s="14"/>
      <c r="F2341" s="14"/>
      <c r="G2341" s="14"/>
      <c r="H2341" s="14"/>
      <c r="I2341" s="14"/>
      <c r="J2341" s="14"/>
      <c r="K2341" s="14"/>
      <c r="L2341" s="14"/>
      <c r="M2341" s="14"/>
      <c r="N2341" s="14"/>
      <c r="O2341" s="14"/>
      <c r="P2341" s="14"/>
      <c r="Q2341" s="14"/>
      <c r="R2341" s="14"/>
      <c r="S2341" s="14"/>
    </row>
    <row r="2342" spans="1:19">
      <c r="A2342" s="14"/>
      <c r="B2342" s="14"/>
      <c r="C2342" s="14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</row>
    <row r="2343" spans="1:19">
      <c r="A2343" s="14"/>
      <c r="B2343" s="14"/>
      <c r="C2343" s="14"/>
      <c r="D2343" s="14"/>
      <c r="E2343" s="14"/>
      <c r="F2343" s="14"/>
      <c r="G2343" s="14"/>
      <c r="H2343" s="14"/>
      <c r="I2343" s="14"/>
      <c r="J2343" s="14"/>
      <c r="K2343" s="14"/>
      <c r="L2343" s="14"/>
      <c r="M2343" s="14"/>
      <c r="N2343" s="14"/>
      <c r="O2343" s="14"/>
      <c r="P2343" s="14"/>
      <c r="Q2343" s="14"/>
      <c r="R2343" s="14"/>
      <c r="S2343" s="14"/>
    </row>
    <row r="2344" spans="1:19">
      <c r="A2344" s="14"/>
      <c r="B2344" s="14"/>
      <c r="C2344" s="14"/>
      <c r="D2344" s="14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14"/>
    </row>
    <row r="2345" spans="1:19">
      <c r="A2345" s="14"/>
      <c r="B2345" s="14"/>
      <c r="C2345" s="14"/>
      <c r="D2345" s="14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</row>
    <row r="2346" spans="1:19">
      <c r="A2346" s="14"/>
      <c r="B2346" s="14"/>
      <c r="C2346" s="14"/>
      <c r="D2346" s="14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</row>
    <row r="2347" spans="1:19">
      <c r="A2347" s="14"/>
      <c r="B2347" s="14"/>
      <c r="C2347" s="14"/>
      <c r="D2347" s="14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</row>
    <row r="2348" spans="1:19">
      <c r="A2348" s="14"/>
      <c r="B2348" s="14"/>
      <c r="C2348" s="14"/>
      <c r="D2348" s="14"/>
      <c r="E2348" s="14"/>
      <c r="F2348" s="14"/>
      <c r="G2348" s="14"/>
      <c r="H2348" s="14"/>
      <c r="I2348" s="14"/>
      <c r="J2348" s="14"/>
      <c r="K2348" s="14"/>
      <c r="L2348" s="14"/>
      <c r="M2348" s="14"/>
      <c r="N2348" s="14"/>
      <c r="O2348" s="14"/>
      <c r="P2348" s="14"/>
      <c r="Q2348" s="14"/>
      <c r="R2348" s="14"/>
      <c r="S2348" s="14"/>
    </row>
    <row r="2349" spans="1:19">
      <c r="A2349" s="14"/>
      <c r="B2349" s="14"/>
      <c r="C2349" s="14"/>
      <c r="D2349" s="14"/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</row>
    <row r="2350" spans="1:19">
      <c r="A2350" s="14"/>
      <c r="B2350" s="14"/>
      <c r="C2350" s="14"/>
      <c r="D2350" s="14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</row>
    <row r="2351" spans="1:19">
      <c r="A2351" s="14"/>
      <c r="B2351" s="14"/>
      <c r="C2351" s="14"/>
      <c r="D2351" s="14"/>
      <c r="E2351" s="14"/>
      <c r="F2351" s="14"/>
      <c r="G2351" s="14"/>
      <c r="H2351" s="14"/>
      <c r="I2351" s="14"/>
      <c r="J2351" s="14"/>
      <c r="K2351" s="14"/>
      <c r="L2351" s="14"/>
      <c r="M2351" s="14"/>
      <c r="N2351" s="14"/>
      <c r="O2351" s="14"/>
      <c r="P2351" s="14"/>
      <c r="Q2351" s="14"/>
      <c r="R2351" s="14"/>
      <c r="S2351" s="14"/>
    </row>
    <row r="2352" spans="1:19">
      <c r="A2352" s="14"/>
      <c r="B2352" s="14"/>
      <c r="C2352" s="14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</row>
    <row r="2353" spans="1:19">
      <c r="A2353" s="14"/>
      <c r="B2353" s="14"/>
      <c r="C2353" s="14"/>
      <c r="D2353" s="14"/>
      <c r="E2353" s="14"/>
      <c r="F2353" s="14"/>
      <c r="G2353" s="14"/>
      <c r="H2353" s="14"/>
      <c r="I2353" s="14"/>
      <c r="J2353" s="14"/>
      <c r="K2353" s="14"/>
      <c r="L2353" s="14"/>
      <c r="M2353" s="14"/>
      <c r="N2353" s="14"/>
      <c r="O2353" s="14"/>
      <c r="P2353" s="14"/>
      <c r="Q2353" s="14"/>
      <c r="R2353" s="14"/>
      <c r="S2353" s="14"/>
    </row>
    <row r="2354" spans="1:19">
      <c r="A2354" s="14"/>
      <c r="B2354" s="14"/>
      <c r="C2354" s="14"/>
      <c r="D2354" s="14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14"/>
    </row>
    <row r="2355" spans="1:19">
      <c r="A2355" s="14"/>
      <c r="B2355" s="14"/>
      <c r="C2355" s="14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</row>
    <row r="2356" spans="1:19">
      <c r="A2356" s="14"/>
      <c r="B2356" s="14"/>
      <c r="C2356" s="14"/>
      <c r="D2356" s="14"/>
      <c r="E2356" s="14"/>
      <c r="F2356" s="14"/>
      <c r="G2356" s="14"/>
      <c r="H2356" s="14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14"/>
    </row>
    <row r="2357" spans="1:19">
      <c r="A2357" s="14"/>
      <c r="B2357" s="14"/>
      <c r="C2357" s="14"/>
      <c r="D2357" s="14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</row>
    <row r="2358" spans="1:19">
      <c r="A2358" s="14"/>
      <c r="B2358" s="14"/>
      <c r="C2358" s="14"/>
      <c r="D2358" s="14"/>
      <c r="E2358" s="14"/>
      <c r="F2358" s="14"/>
      <c r="G2358" s="14"/>
      <c r="H2358" s="14"/>
      <c r="I2358" s="14"/>
      <c r="J2358" s="14"/>
      <c r="K2358" s="14"/>
      <c r="L2358" s="14"/>
      <c r="M2358" s="14"/>
      <c r="N2358" s="14"/>
      <c r="O2358" s="14"/>
      <c r="P2358" s="14"/>
      <c r="Q2358" s="14"/>
      <c r="R2358" s="14"/>
      <c r="S2358" s="14"/>
    </row>
    <row r="2359" spans="1:19">
      <c r="A2359" s="14"/>
      <c r="B2359" s="14"/>
      <c r="C2359" s="14"/>
      <c r="D2359" s="14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</row>
    <row r="2360" spans="1:19">
      <c r="A2360" s="14"/>
      <c r="B2360" s="14"/>
      <c r="C2360" s="14"/>
      <c r="D2360" s="14"/>
      <c r="E2360" s="14"/>
      <c r="F2360" s="14"/>
      <c r="G2360" s="14"/>
      <c r="H2360" s="14"/>
      <c r="I2360" s="14"/>
      <c r="J2360" s="14"/>
      <c r="K2360" s="14"/>
      <c r="L2360" s="14"/>
      <c r="M2360" s="14"/>
      <c r="N2360" s="14"/>
      <c r="O2360" s="14"/>
      <c r="P2360" s="14"/>
      <c r="Q2360" s="14"/>
      <c r="R2360" s="14"/>
      <c r="S2360" s="14"/>
    </row>
    <row r="2361" spans="1:19">
      <c r="A2361" s="14"/>
      <c r="B2361" s="14"/>
      <c r="C2361" s="14"/>
      <c r="D2361" s="14"/>
      <c r="E2361" s="14"/>
      <c r="F2361" s="14"/>
      <c r="G2361" s="14"/>
      <c r="H2361" s="14"/>
      <c r="I2361" s="14"/>
      <c r="J2361" s="14"/>
      <c r="K2361" s="14"/>
      <c r="L2361" s="14"/>
      <c r="M2361" s="14"/>
      <c r="N2361" s="14"/>
      <c r="O2361" s="14"/>
      <c r="P2361" s="14"/>
      <c r="Q2361" s="14"/>
      <c r="R2361" s="14"/>
      <c r="S2361" s="14"/>
    </row>
    <row r="2362" spans="1:19">
      <c r="A2362" s="14"/>
      <c r="B2362" s="14"/>
      <c r="C2362" s="14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</row>
    <row r="2363" spans="1:19">
      <c r="A2363" s="14"/>
      <c r="B2363" s="14"/>
      <c r="C2363" s="14"/>
      <c r="D2363" s="14"/>
      <c r="E2363" s="14"/>
      <c r="F2363" s="14"/>
      <c r="G2363" s="14"/>
      <c r="H2363" s="14"/>
      <c r="I2363" s="14"/>
      <c r="J2363" s="14"/>
      <c r="K2363" s="14"/>
      <c r="L2363" s="14"/>
      <c r="M2363" s="14"/>
      <c r="N2363" s="14"/>
      <c r="O2363" s="14"/>
      <c r="P2363" s="14"/>
      <c r="Q2363" s="14"/>
      <c r="R2363" s="14"/>
      <c r="S2363" s="14"/>
    </row>
    <row r="2364" spans="1:19">
      <c r="A2364" s="14"/>
      <c r="B2364" s="14"/>
      <c r="C2364" s="14"/>
      <c r="D2364" s="14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</row>
    <row r="2365" spans="1:19">
      <c r="A2365" s="14"/>
      <c r="B2365" s="14"/>
      <c r="C2365" s="14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</row>
    <row r="2366" spans="1:19">
      <c r="A2366" s="14"/>
      <c r="B2366" s="14"/>
      <c r="C2366" s="14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</row>
    <row r="2367" spans="1:19">
      <c r="A2367" s="14"/>
      <c r="B2367" s="14"/>
      <c r="C2367" s="14"/>
      <c r="D2367" s="14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</row>
    <row r="2368" spans="1:19">
      <c r="A2368" s="14"/>
      <c r="B2368" s="14"/>
      <c r="C2368" s="14"/>
      <c r="D2368" s="14"/>
      <c r="E2368" s="14"/>
      <c r="F2368" s="14"/>
      <c r="G2368" s="14"/>
      <c r="H2368" s="14"/>
      <c r="I2368" s="14"/>
      <c r="J2368" s="14"/>
      <c r="K2368" s="14"/>
      <c r="L2368" s="14"/>
      <c r="M2368" s="14"/>
      <c r="N2368" s="14"/>
      <c r="O2368" s="14"/>
      <c r="P2368" s="14"/>
      <c r="Q2368" s="14"/>
      <c r="R2368" s="14"/>
      <c r="S2368" s="14"/>
    </row>
    <row r="2369" spans="1:19">
      <c r="A2369" s="14"/>
      <c r="B2369" s="14"/>
      <c r="C2369" s="14"/>
      <c r="D2369" s="14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</row>
    <row r="2370" spans="1:19">
      <c r="A2370" s="14"/>
      <c r="B2370" s="14"/>
      <c r="C2370" s="14"/>
      <c r="D2370" s="14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</row>
    <row r="2371" spans="1:19">
      <c r="A2371" s="14"/>
      <c r="B2371" s="14"/>
      <c r="C2371" s="14"/>
      <c r="D2371" s="14"/>
      <c r="E2371" s="14"/>
      <c r="F2371" s="14"/>
      <c r="G2371" s="14"/>
      <c r="H2371" s="14"/>
      <c r="I2371" s="14"/>
      <c r="J2371" s="14"/>
      <c r="K2371" s="14"/>
      <c r="L2371" s="14"/>
      <c r="M2371" s="14"/>
      <c r="N2371" s="14"/>
      <c r="O2371" s="14"/>
      <c r="P2371" s="14"/>
      <c r="Q2371" s="14"/>
      <c r="R2371" s="14"/>
      <c r="S2371" s="14"/>
    </row>
    <row r="2372" spans="1:19">
      <c r="A2372" s="14"/>
      <c r="B2372" s="14"/>
      <c r="C2372" s="14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</row>
    <row r="2373" spans="1:19">
      <c r="A2373" s="14"/>
      <c r="B2373" s="14"/>
      <c r="C2373" s="14"/>
      <c r="D2373" s="14"/>
      <c r="E2373" s="14"/>
      <c r="F2373" s="14"/>
      <c r="G2373" s="14"/>
      <c r="H2373" s="14"/>
      <c r="I2373" s="14"/>
      <c r="J2373" s="14"/>
      <c r="K2373" s="14"/>
      <c r="L2373" s="14"/>
      <c r="M2373" s="14"/>
      <c r="N2373" s="14"/>
      <c r="O2373" s="14"/>
      <c r="P2373" s="14"/>
      <c r="Q2373" s="14"/>
      <c r="R2373" s="14"/>
      <c r="S2373" s="14"/>
    </row>
    <row r="2374" spans="1:19">
      <c r="A2374" s="14"/>
      <c r="B2374" s="14"/>
      <c r="C2374" s="14"/>
      <c r="D2374" s="14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</row>
    <row r="2375" spans="1:19">
      <c r="A2375" s="14"/>
      <c r="B2375" s="14"/>
      <c r="C2375" s="14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</row>
    <row r="2376" spans="1:19">
      <c r="A2376" s="14"/>
      <c r="B2376" s="14"/>
      <c r="C2376" s="14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</row>
    <row r="2377" spans="1:19">
      <c r="A2377" s="14"/>
      <c r="B2377" s="14"/>
      <c r="C2377" s="14"/>
      <c r="D2377" s="14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</row>
    <row r="2378" spans="1:19">
      <c r="A2378" s="14"/>
      <c r="B2378" s="14"/>
      <c r="C2378" s="14"/>
      <c r="D2378" s="14"/>
      <c r="E2378" s="14"/>
      <c r="F2378" s="14"/>
      <c r="G2378" s="14"/>
      <c r="H2378" s="14"/>
      <c r="I2378" s="14"/>
      <c r="J2378" s="14"/>
      <c r="K2378" s="14"/>
      <c r="L2378" s="14"/>
      <c r="M2378" s="14"/>
      <c r="N2378" s="14"/>
      <c r="O2378" s="14"/>
      <c r="P2378" s="14"/>
      <c r="Q2378" s="14"/>
      <c r="R2378" s="14"/>
      <c r="S2378" s="14"/>
    </row>
    <row r="2379" spans="1:19">
      <c r="A2379" s="14"/>
      <c r="B2379" s="14"/>
      <c r="C2379" s="14"/>
      <c r="D2379" s="14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</row>
    <row r="2380" spans="1:19">
      <c r="A2380" s="14"/>
      <c r="B2380" s="14"/>
      <c r="C2380" s="14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</row>
    <row r="2381" spans="1:19">
      <c r="A2381" s="14"/>
      <c r="B2381" s="14"/>
      <c r="C2381" s="14"/>
      <c r="D2381" s="14"/>
      <c r="E2381" s="14"/>
      <c r="F2381" s="14"/>
      <c r="G2381" s="14"/>
      <c r="H2381" s="14"/>
      <c r="I2381" s="14"/>
      <c r="J2381" s="14"/>
      <c r="K2381" s="14"/>
      <c r="L2381" s="14"/>
      <c r="M2381" s="14"/>
      <c r="N2381" s="14"/>
      <c r="O2381" s="14"/>
      <c r="P2381" s="14"/>
      <c r="Q2381" s="14"/>
      <c r="R2381" s="14"/>
      <c r="S2381" s="14"/>
    </row>
    <row r="2382" spans="1:19">
      <c r="A2382" s="14"/>
      <c r="B2382" s="14"/>
      <c r="C2382" s="14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</row>
    <row r="2383" spans="1:19">
      <c r="A2383" s="14"/>
      <c r="B2383" s="14"/>
      <c r="C2383" s="14"/>
      <c r="D2383" s="14"/>
      <c r="E2383" s="14"/>
      <c r="F2383" s="14"/>
      <c r="G2383" s="14"/>
      <c r="H2383" s="14"/>
      <c r="I2383" s="14"/>
      <c r="J2383" s="14"/>
      <c r="K2383" s="14"/>
      <c r="L2383" s="14"/>
      <c r="M2383" s="14"/>
      <c r="N2383" s="14"/>
      <c r="O2383" s="14"/>
      <c r="P2383" s="14"/>
      <c r="Q2383" s="14"/>
      <c r="R2383" s="14"/>
      <c r="S2383" s="14"/>
    </row>
    <row r="2384" spans="1:19">
      <c r="A2384" s="14"/>
      <c r="B2384" s="14"/>
      <c r="C2384" s="14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</row>
    <row r="2385" spans="1:19">
      <c r="A2385" s="14"/>
      <c r="B2385" s="14"/>
      <c r="C2385" s="14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</row>
    <row r="2386" spans="1:19">
      <c r="A2386" s="14"/>
      <c r="B2386" s="14"/>
      <c r="C2386" s="14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</row>
    <row r="2387" spans="1:19">
      <c r="A2387" s="14"/>
      <c r="B2387" s="14"/>
      <c r="C2387" s="14"/>
      <c r="D2387" s="14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</row>
    <row r="2388" spans="1:19">
      <c r="A2388" s="14"/>
      <c r="B2388" s="14"/>
      <c r="C2388" s="14"/>
      <c r="D2388" s="14"/>
      <c r="E2388" s="14"/>
      <c r="F2388" s="14"/>
      <c r="G2388" s="14"/>
      <c r="H2388" s="14"/>
      <c r="I2388" s="14"/>
      <c r="J2388" s="14"/>
      <c r="K2388" s="14"/>
      <c r="L2388" s="14"/>
      <c r="M2388" s="14"/>
      <c r="N2388" s="14"/>
      <c r="O2388" s="14"/>
      <c r="P2388" s="14"/>
      <c r="Q2388" s="14"/>
      <c r="R2388" s="14"/>
      <c r="S2388" s="14"/>
    </row>
    <row r="2389" spans="1:19">
      <c r="A2389" s="14"/>
      <c r="B2389" s="14"/>
      <c r="C2389" s="14"/>
      <c r="D2389" s="14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</row>
    <row r="2390" spans="1:19">
      <c r="A2390" s="14"/>
      <c r="B2390" s="14"/>
      <c r="C2390" s="14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</row>
    <row r="2391" spans="1:19">
      <c r="A2391" s="14"/>
      <c r="B2391" s="14"/>
      <c r="C2391" s="14"/>
      <c r="D2391" s="14"/>
      <c r="E2391" s="14"/>
      <c r="F2391" s="14"/>
      <c r="G2391" s="14"/>
      <c r="H2391" s="14"/>
      <c r="I2391" s="14"/>
      <c r="J2391" s="14"/>
      <c r="K2391" s="14"/>
      <c r="L2391" s="14"/>
      <c r="M2391" s="14"/>
      <c r="N2391" s="14"/>
      <c r="O2391" s="14"/>
      <c r="P2391" s="14"/>
      <c r="Q2391" s="14"/>
      <c r="R2391" s="14"/>
      <c r="S2391" s="14"/>
    </row>
    <row r="2392" spans="1:19">
      <c r="A2392" s="14"/>
      <c r="B2392" s="14"/>
      <c r="C2392" s="14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</row>
    <row r="2393" spans="1:19">
      <c r="A2393" s="14"/>
      <c r="B2393" s="14"/>
      <c r="C2393" s="14"/>
      <c r="D2393" s="14"/>
      <c r="E2393" s="14"/>
      <c r="F2393" s="14"/>
      <c r="G2393" s="14"/>
      <c r="H2393" s="14"/>
      <c r="I2393" s="14"/>
      <c r="J2393" s="14"/>
      <c r="K2393" s="14"/>
      <c r="L2393" s="14"/>
      <c r="M2393" s="14"/>
      <c r="N2393" s="14"/>
      <c r="O2393" s="14"/>
      <c r="P2393" s="14"/>
      <c r="Q2393" s="14"/>
      <c r="R2393" s="14"/>
      <c r="S2393" s="14"/>
    </row>
    <row r="2394" spans="1:19">
      <c r="A2394" s="14"/>
      <c r="B2394" s="14"/>
      <c r="C2394" s="14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</row>
    <row r="2395" spans="1:19">
      <c r="A2395" s="14"/>
      <c r="B2395" s="14"/>
      <c r="C2395" s="14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</row>
    <row r="2396" spans="1:19">
      <c r="A2396" s="14"/>
      <c r="B2396" s="14"/>
      <c r="C2396" s="14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</row>
    <row r="2397" spans="1:19">
      <c r="A2397" s="14"/>
      <c r="B2397" s="14"/>
      <c r="C2397" s="14"/>
      <c r="D2397" s="14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</row>
    <row r="2398" spans="1:19">
      <c r="A2398" s="14"/>
      <c r="B2398" s="14"/>
      <c r="C2398" s="14"/>
      <c r="D2398" s="14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</row>
    <row r="2399" spans="1:19">
      <c r="A2399" s="14"/>
      <c r="B2399" s="14"/>
      <c r="C2399" s="14"/>
      <c r="D2399" s="14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</row>
    <row r="2400" spans="1:19">
      <c r="A2400" s="14"/>
      <c r="B2400" s="14"/>
      <c r="C2400" s="14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</row>
    <row r="2401" spans="1:19">
      <c r="A2401" s="14"/>
      <c r="B2401" s="14"/>
      <c r="C2401" s="14"/>
      <c r="D2401" s="14"/>
      <c r="E2401" s="14"/>
      <c r="F2401" s="14"/>
      <c r="G2401" s="14"/>
      <c r="H2401" s="14"/>
      <c r="I2401" s="14"/>
      <c r="J2401" s="14"/>
      <c r="K2401" s="14"/>
      <c r="L2401" s="14"/>
      <c r="M2401" s="14"/>
      <c r="N2401" s="14"/>
      <c r="O2401" s="14"/>
      <c r="P2401" s="14"/>
      <c r="Q2401" s="14"/>
      <c r="R2401" s="14"/>
      <c r="S2401" s="14"/>
    </row>
    <row r="2402" spans="1:19">
      <c r="A2402" s="14"/>
      <c r="B2402" s="14"/>
      <c r="C2402" s="14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</row>
    <row r="2403" spans="1:19">
      <c r="A2403" s="14"/>
      <c r="B2403" s="14"/>
      <c r="C2403" s="14"/>
      <c r="D2403" s="14"/>
      <c r="E2403" s="14"/>
      <c r="F2403" s="14"/>
      <c r="G2403" s="14"/>
      <c r="H2403" s="14"/>
      <c r="I2403" s="14"/>
      <c r="J2403" s="14"/>
      <c r="K2403" s="14"/>
      <c r="L2403" s="14"/>
      <c r="M2403" s="14"/>
      <c r="N2403" s="14"/>
      <c r="O2403" s="14"/>
      <c r="P2403" s="14"/>
      <c r="Q2403" s="14"/>
      <c r="R2403" s="14"/>
      <c r="S2403" s="14"/>
    </row>
    <row r="2404" spans="1:19">
      <c r="A2404" s="14"/>
      <c r="B2404" s="14"/>
      <c r="C2404" s="14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</row>
    <row r="2405" spans="1:19">
      <c r="A2405" s="14"/>
      <c r="B2405" s="14"/>
      <c r="C2405" s="14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</row>
    <row r="2406" spans="1:19">
      <c r="A2406" s="14"/>
      <c r="B2406" s="14"/>
      <c r="C2406" s="14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</row>
    <row r="2407" spans="1:19">
      <c r="A2407" s="14"/>
      <c r="B2407" s="14"/>
      <c r="C2407" s="14"/>
      <c r="D2407" s="14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</row>
    <row r="2408" spans="1:19">
      <c r="A2408" s="14"/>
      <c r="B2408" s="14"/>
      <c r="C2408" s="14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</row>
    <row r="2409" spans="1:19">
      <c r="A2409" s="14"/>
      <c r="B2409" s="14"/>
      <c r="C2409" s="14"/>
      <c r="D2409" s="14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</row>
    <row r="2410" spans="1:19">
      <c r="A2410" s="14"/>
      <c r="B2410" s="14"/>
      <c r="C2410" s="14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</row>
    <row r="2411" spans="1:19">
      <c r="A2411" s="14"/>
      <c r="B2411" s="14"/>
      <c r="C2411" s="14"/>
      <c r="D2411" s="14"/>
      <c r="E2411" s="14"/>
      <c r="F2411" s="14"/>
      <c r="G2411" s="14"/>
      <c r="H2411" s="14"/>
      <c r="I2411" s="14"/>
      <c r="J2411" s="14"/>
      <c r="K2411" s="14"/>
      <c r="L2411" s="14"/>
      <c r="M2411" s="14"/>
      <c r="N2411" s="14"/>
      <c r="O2411" s="14"/>
      <c r="P2411" s="14"/>
      <c r="Q2411" s="14"/>
      <c r="R2411" s="14"/>
      <c r="S2411" s="14"/>
    </row>
    <row r="2412" spans="1:19">
      <c r="A2412" s="14"/>
      <c r="B2412" s="14"/>
      <c r="C2412" s="14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</row>
    <row r="2413" spans="1:19">
      <c r="A2413" s="14"/>
      <c r="B2413" s="14"/>
      <c r="C2413" s="14"/>
      <c r="D2413" s="14"/>
      <c r="E2413" s="14"/>
      <c r="F2413" s="14"/>
      <c r="G2413" s="14"/>
      <c r="H2413" s="14"/>
      <c r="I2413" s="14"/>
      <c r="J2413" s="14"/>
      <c r="K2413" s="14"/>
      <c r="L2413" s="14"/>
      <c r="M2413" s="14"/>
      <c r="N2413" s="14"/>
      <c r="O2413" s="14"/>
      <c r="P2413" s="14"/>
      <c r="Q2413" s="14"/>
      <c r="R2413" s="14"/>
      <c r="S2413" s="14"/>
    </row>
    <row r="2414" spans="1:19">
      <c r="A2414" s="14"/>
      <c r="B2414" s="14"/>
      <c r="C2414" s="14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</row>
    <row r="2415" spans="1:19">
      <c r="A2415" s="14"/>
      <c r="B2415" s="14"/>
      <c r="C2415" s="14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</row>
    <row r="2416" spans="1:19">
      <c r="A2416" s="14"/>
      <c r="B2416" s="14"/>
      <c r="C2416" s="14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</row>
    <row r="2417" spans="1:19">
      <c r="A2417" s="14"/>
      <c r="B2417" s="14"/>
      <c r="C2417" s="14"/>
      <c r="D2417" s="14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</row>
    <row r="2418" spans="1:19">
      <c r="A2418" s="14"/>
      <c r="B2418" s="14"/>
      <c r="C2418" s="14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</row>
    <row r="2419" spans="1:19">
      <c r="A2419" s="14"/>
      <c r="B2419" s="14"/>
      <c r="C2419" s="14"/>
      <c r="D2419" s="14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</row>
    <row r="2420" spans="1:19">
      <c r="A2420" s="14"/>
      <c r="B2420" s="14"/>
      <c r="C2420" s="14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</row>
    <row r="2421" spans="1:19">
      <c r="A2421" s="14"/>
      <c r="B2421" s="14"/>
      <c r="C2421" s="14"/>
      <c r="D2421" s="14"/>
      <c r="E2421" s="14"/>
      <c r="F2421" s="14"/>
      <c r="G2421" s="14"/>
      <c r="H2421" s="14"/>
      <c r="I2421" s="14"/>
      <c r="J2421" s="14"/>
      <c r="K2421" s="14"/>
      <c r="L2421" s="14"/>
      <c r="M2421" s="14"/>
      <c r="N2421" s="14"/>
      <c r="O2421" s="14"/>
      <c r="P2421" s="14"/>
      <c r="Q2421" s="14"/>
      <c r="R2421" s="14"/>
      <c r="S2421" s="14"/>
    </row>
    <row r="2422" spans="1:19">
      <c r="A2422" s="14"/>
      <c r="B2422" s="14"/>
      <c r="C2422" s="14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</row>
    <row r="2423" spans="1:19">
      <c r="A2423" s="14"/>
      <c r="B2423" s="14"/>
      <c r="C2423" s="14"/>
      <c r="D2423" s="14"/>
      <c r="E2423" s="14"/>
      <c r="F2423" s="14"/>
      <c r="G2423" s="14"/>
      <c r="H2423" s="14"/>
      <c r="I2423" s="14"/>
      <c r="J2423" s="14"/>
      <c r="K2423" s="14"/>
      <c r="L2423" s="14"/>
      <c r="M2423" s="14"/>
      <c r="N2423" s="14"/>
      <c r="O2423" s="14"/>
      <c r="P2423" s="14"/>
      <c r="Q2423" s="14"/>
      <c r="R2423" s="14"/>
      <c r="S2423" s="14"/>
    </row>
    <row r="2424" spans="1:19">
      <c r="A2424" s="14"/>
      <c r="B2424" s="14"/>
      <c r="C2424" s="14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</row>
    <row r="2425" spans="1:19">
      <c r="A2425" s="14"/>
      <c r="B2425" s="14"/>
      <c r="C2425" s="14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</row>
    <row r="2426" spans="1:19">
      <c r="A2426" s="14"/>
      <c r="B2426" s="14"/>
      <c r="C2426" s="14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</row>
    <row r="2427" spans="1:19">
      <c r="A2427" s="14"/>
      <c r="B2427" s="14"/>
      <c r="C2427" s="14"/>
      <c r="D2427" s="14"/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</row>
    <row r="2428" spans="1:19">
      <c r="A2428" s="14"/>
      <c r="B2428" s="14"/>
      <c r="C2428" s="14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</row>
    <row r="2429" spans="1:19">
      <c r="A2429" s="14"/>
      <c r="B2429" s="14"/>
      <c r="C2429" s="14"/>
      <c r="D2429" s="14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</row>
    <row r="2430" spans="1:19">
      <c r="A2430" s="14"/>
      <c r="B2430" s="14"/>
      <c r="C2430" s="14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</row>
    <row r="2431" spans="1:19">
      <c r="A2431" s="14"/>
      <c r="B2431" s="14"/>
      <c r="C2431" s="14"/>
      <c r="D2431" s="14"/>
      <c r="E2431" s="14"/>
      <c r="F2431" s="14"/>
      <c r="G2431" s="14"/>
      <c r="H2431" s="14"/>
      <c r="I2431" s="14"/>
      <c r="J2431" s="14"/>
      <c r="K2431" s="14"/>
      <c r="L2431" s="14"/>
      <c r="M2431" s="14"/>
      <c r="N2431" s="14"/>
      <c r="O2431" s="14"/>
      <c r="P2431" s="14"/>
      <c r="Q2431" s="14"/>
      <c r="R2431" s="14"/>
      <c r="S2431" s="14"/>
    </row>
    <row r="2432" spans="1:19">
      <c r="A2432" s="14"/>
      <c r="B2432" s="14"/>
      <c r="C2432" s="14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</row>
    <row r="2433" spans="1:19">
      <c r="A2433" s="14"/>
      <c r="B2433" s="14"/>
      <c r="C2433" s="14"/>
      <c r="D2433" s="14"/>
      <c r="E2433" s="14"/>
      <c r="F2433" s="14"/>
      <c r="G2433" s="14"/>
      <c r="H2433" s="14"/>
      <c r="I2433" s="14"/>
      <c r="J2433" s="14"/>
      <c r="K2433" s="14"/>
      <c r="L2433" s="14"/>
      <c r="M2433" s="14"/>
      <c r="N2433" s="14"/>
      <c r="O2433" s="14"/>
      <c r="P2433" s="14"/>
      <c r="Q2433" s="14"/>
      <c r="R2433" s="14"/>
      <c r="S2433" s="14"/>
    </row>
    <row r="2434" spans="1:19">
      <c r="A2434" s="14"/>
      <c r="B2434" s="14"/>
      <c r="C2434" s="14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</row>
    <row r="2435" spans="1:19">
      <c r="A2435" s="14"/>
      <c r="B2435" s="14"/>
      <c r="C2435" s="14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</row>
    <row r="2436" spans="1:19">
      <c r="A2436" s="14"/>
      <c r="B2436" s="14"/>
      <c r="C2436" s="14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</row>
    <row r="2437" spans="1:19">
      <c r="A2437" s="14"/>
      <c r="B2437" s="14"/>
      <c r="C2437" s="14"/>
      <c r="D2437" s="14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</row>
    <row r="2438" spans="1:19">
      <c r="A2438" s="14"/>
      <c r="B2438" s="14"/>
      <c r="C2438" s="14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</row>
    <row r="2439" spans="1:19">
      <c r="A2439" s="14"/>
      <c r="B2439" s="14"/>
      <c r="C2439" s="14"/>
      <c r="D2439" s="14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</row>
    <row r="2440" spans="1:19">
      <c r="A2440" s="14"/>
      <c r="B2440" s="14"/>
      <c r="C2440" s="14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</row>
    <row r="2441" spans="1:19">
      <c r="A2441" s="14"/>
      <c r="B2441" s="14"/>
      <c r="C2441" s="14"/>
      <c r="D2441" s="14"/>
      <c r="E2441" s="14"/>
      <c r="F2441" s="14"/>
      <c r="G2441" s="14"/>
      <c r="H2441" s="14"/>
      <c r="I2441" s="14"/>
      <c r="J2441" s="14"/>
      <c r="K2441" s="14"/>
      <c r="L2441" s="14"/>
      <c r="M2441" s="14"/>
      <c r="N2441" s="14"/>
      <c r="O2441" s="14"/>
      <c r="P2441" s="14"/>
      <c r="Q2441" s="14"/>
      <c r="R2441" s="14"/>
      <c r="S2441" s="14"/>
    </row>
    <row r="2442" spans="1:19">
      <c r="A2442" s="14"/>
      <c r="B2442" s="14"/>
      <c r="C2442" s="14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</row>
    <row r="2443" spans="1:19">
      <c r="A2443" s="14"/>
      <c r="B2443" s="14"/>
      <c r="C2443" s="14"/>
      <c r="D2443" s="14"/>
      <c r="E2443" s="14"/>
      <c r="F2443" s="14"/>
      <c r="G2443" s="14"/>
      <c r="H2443" s="14"/>
      <c r="I2443" s="14"/>
      <c r="J2443" s="14"/>
      <c r="K2443" s="14"/>
      <c r="L2443" s="14"/>
      <c r="M2443" s="14"/>
      <c r="N2443" s="14"/>
      <c r="O2443" s="14"/>
      <c r="P2443" s="14"/>
      <c r="Q2443" s="14"/>
      <c r="R2443" s="14"/>
      <c r="S2443" s="14"/>
    </row>
    <row r="2444" spans="1:19">
      <c r="A2444" s="14"/>
      <c r="B2444" s="14"/>
      <c r="C2444" s="14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</row>
    <row r="2445" spans="1:19">
      <c r="A2445" s="14"/>
      <c r="B2445" s="14"/>
      <c r="C2445" s="14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</row>
    <row r="2446" spans="1:19">
      <c r="A2446" s="14"/>
      <c r="B2446" s="14"/>
      <c r="C2446" s="14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</row>
    <row r="2447" spans="1:19">
      <c r="A2447" s="14"/>
      <c r="B2447" s="14"/>
      <c r="C2447" s="14"/>
      <c r="D2447" s="14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</row>
    <row r="2448" spans="1:19">
      <c r="A2448" s="14"/>
      <c r="B2448" s="14"/>
      <c r="C2448" s="14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</row>
    <row r="2449" spans="1:19">
      <c r="A2449" s="14"/>
      <c r="B2449" s="14"/>
      <c r="C2449" s="14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</row>
    <row r="2450" spans="1:19">
      <c r="A2450" s="14"/>
      <c r="B2450" s="14"/>
      <c r="C2450" s="14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</row>
    <row r="2451" spans="1:19">
      <c r="A2451" s="14"/>
      <c r="B2451" s="14"/>
      <c r="C2451" s="14"/>
      <c r="D2451" s="14"/>
      <c r="E2451" s="14"/>
      <c r="F2451" s="14"/>
      <c r="G2451" s="14"/>
      <c r="H2451" s="14"/>
      <c r="I2451" s="14"/>
      <c r="J2451" s="14"/>
      <c r="K2451" s="14"/>
      <c r="L2451" s="14"/>
      <c r="M2451" s="14"/>
      <c r="N2451" s="14"/>
      <c r="O2451" s="14"/>
      <c r="P2451" s="14"/>
      <c r="Q2451" s="14"/>
      <c r="R2451" s="14"/>
      <c r="S2451" s="14"/>
    </row>
    <row r="2452" spans="1:19">
      <c r="A2452" s="14"/>
      <c r="B2452" s="14"/>
      <c r="C2452" s="14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</row>
    <row r="2453" spans="1:19">
      <c r="A2453" s="14"/>
      <c r="B2453" s="14"/>
      <c r="C2453" s="14"/>
      <c r="D2453" s="14"/>
      <c r="E2453" s="14"/>
      <c r="F2453" s="14"/>
      <c r="G2453" s="14"/>
      <c r="H2453" s="14"/>
      <c r="I2453" s="14"/>
      <c r="J2453" s="14"/>
      <c r="K2453" s="14"/>
      <c r="L2453" s="14"/>
      <c r="M2453" s="14"/>
      <c r="N2453" s="14"/>
      <c r="O2453" s="14"/>
      <c r="P2453" s="14"/>
      <c r="Q2453" s="14"/>
      <c r="R2453" s="14"/>
      <c r="S2453" s="14"/>
    </row>
    <row r="2454" spans="1:19">
      <c r="A2454" s="14"/>
      <c r="B2454" s="14"/>
      <c r="C2454" s="14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</row>
    <row r="2455" spans="1:19">
      <c r="A2455" s="14"/>
      <c r="B2455" s="14"/>
      <c r="C2455" s="14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</row>
    <row r="2456" spans="1:19">
      <c r="A2456" s="14"/>
      <c r="B2456" s="14"/>
      <c r="C2456" s="14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</row>
    <row r="2457" spans="1:19">
      <c r="A2457" s="14"/>
      <c r="B2457" s="14"/>
      <c r="C2457" s="14"/>
      <c r="D2457" s="14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</row>
    <row r="2458" spans="1:19">
      <c r="A2458" s="14"/>
      <c r="B2458" s="14"/>
      <c r="C2458" s="14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</row>
    <row r="2459" spans="1:19">
      <c r="A2459" s="14"/>
      <c r="B2459" s="14"/>
      <c r="C2459" s="14"/>
      <c r="D2459" s="14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</row>
    <row r="2460" spans="1:19">
      <c r="A2460" s="14"/>
      <c r="B2460" s="14"/>
      <c r="C2460" s="14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</row>
    <row r="2461" spans="1:19">
      <c r="A2461" s="14"/>
      <c r="B2461" s="14"/>
      <c r="C2461" s="14"/>
      <c r="D2461" s="14"/>
      <c r="E2461" s="14"/>
      <c r="F2461" s="14"/>
      <c r="G2461" s="14"/>
      <c r="H2461" s="14"/>
      <c r="I2461" s="14"/>
      <c r="J2461" s="14"/>
      <c r="K2461" s="14"/>
      <c r="L2461" s="14"/>
      <c r="M2461" s="14"/>
      <c r="N2461" s="14"/>
      <c r="O2461" s="14"/>
      <c r="P2461" s="14"/>
      <c r="Q2461" s="14"/>
      <c r="R2461" s="14"/>
      <c r="S2461" s="14"/>
    </row>
    <row r="2462" spans="1:19">
      <c r="A2462" s="14"/>
      <c r="B2462" s="14"/>
      <c r="C2462" s="14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</row>
    <row r="2463" spans="1:19">
      <c r="A2463" s="14"/>
      <c r="B2463" s="14"/>
      <c r="C2463" s="14"/>
      <c r="D2463" s="14"/>
      <c r="E2463" s="14"/>
      <c r="F2463" s="14"/>
      <c r="G2463" s="14"/>
      <c r="H2463" s="14"/>
      <c r="I2463" s="14"/>
      <c r="J2463" s="14"/>
      <c r="K2463" s="14"/>
      <c r="L2463" s="14"/>
      <c r="M2463" s="14"/>
      <c r="N2463" s="14"/>
      <c r="O2463" s="14"/>
      <c r="P2463" s="14"/>
      <c r="Q2463" s="14"/>
      <c r="R2463" s="14"/>
      <c r="S2463" s="14"/>
    </row>
    <row r="2464" spans="1:19">
      <c r="A2464" s="14"/>
      <c r="B2464" s="14"/>
      <c r="C2464" s="14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</row>
    <row r="2465" spans="1:19">
      <c r="A2465" s="14"/>
      <c r="B2465" s="14"/>
      <c r="C2465" s="14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</row>
    <row r="2466" spans="1:19">
      <c r="A2466" s="14"/>
      <c r="B2466" s="14"/>
      <c r="C2466" s="14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</row>
    <row r="2467" spans="1:19">
      <c r="A2467" s="14"/>
      <c r="B2467" s="14"/>
      <c r="C2467" s="14"/>
      <c r="D2467" s="14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</row>
    <row r="2468" spans="1:19">
      <c r="A2468" s="14"/>
      <c r="B2468" s="14"/>
      <c r="C2468" s="14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</row>
    <row r="2469" spans="1:19">
      <c r="A2469" s="14"/>
      <c r="B2469" s="14"/>
      <c r="C2469" s="14"/>
      <c r="D2469" s="14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</row>
    <row r="2470" spans="1:19">
      <c r="A2470" s="14"/>
      <c r="B2470" s="14"/>
      <c r="C2470" s="14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</row>
    <row r="2471" spans="1:19">
      <c r="A2471" s="14"/>
      <c r="B2471" s="14"/>
      <c r="C2471" s="14"/>
      <c r="D2471" s="14"/>
      <c r="E2471" s="14"/>
      <c r="F2471" s="14"/>
      <c r="G2471" s="14"/>
      <c r="H2471" s="14"/>
      <c r="I2471" s="14"/>
      <c r="J2471" s="14"/>
      <c r="K2471" s="14"/>
      <c r="L2471" s="14"/>
      <c r="M2471" s="14"/>
      <c r="N2471" s="14"/>
      <c r="O2471" s="14"/>
      <c r="P2471" s="14"/>
      <c r="Q2471" s="14"/>
      <c r="R2471" s="14"/>
      <c r="S2471" s="14"/>
    </row>
    <row r="2472" spans="1:19">
      <c r="A2472" s="14"/>
      <c r="B2472" s="14"/>
      <c r="C2472" s="14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</row>
    <row r="2473" spans="1:19">
      <c r="A2473" s="14"/>
      <c r="B2473" s="14"/>
      <c r="C2473" s="14"/>
      <c r="D2473" s="14"/>
      <c r="E2473" s="14"/>
      <c r="F2473" s="14"/>
      <c r="G2473" s="14"/>
      <c r="H2473" s="14"/>
      <c r="I2473" s="14"/>
      <c r="J2473" s="14"/>
      <c r="K2473" s="14"/>
      <c r="L2473" s="14"/>
      <c r="M2473" s="14"/>
      <c r="N2473" s="14"/>
      <c r="O2473" s="14"/>
      <c r="P2473" s="14"/>
      <c r="Q2473" s="14"/>
      <c r="R2473" s="14"/>
      <c r="S2473" s="14"/>
    </row>
    <row r="2474" spans="1:19">
      <c r="A2474" s="14"/>
      <c r="B2474" s="14"/>
      <c r="C2474" s="14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</row>
    <row r="2475" spans="1:19">
      <c r="A2475" s="14"/>
      <c r="B2475" s="14"/>
      <c r="C2475" s="14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</row>
    <row r="2476" spans="1:19">
      <c r="A2476" s="14"/>
      <c r="B2476" s="14"/>
      <c r="C2476" s="14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</row>
    <row r="2477" spans="1:19">
      <c r="A2477" s="14"/>
      <c r="B2477" s="14"/>
      <c r="C2477" s="14"/>
      <c r="D2477" s="14"/>
      <c r="E2477" s="14"/>
      <c r="F2477" s="14"/>
      <c r="G2477" s="14"/>
      <c r="H2477" s="14"/>
      <c r="I2477" s="14"/>
      <c r="J2477" s="14"/>
      <c r="K2477" s="14"/>
      <c r="L2477" s="14"/>
      <c r="M2477" s="14"/>
      <c r="N2477" s="14"/>
      <c r="O2477" s="14"/>
      <c r="P2477" s="14"/>
      <c r="Q2477" s="14"/>
      <c r="R2477" s="14"/>
      <c r="S2477" s="14"/>
    </row>
    <row r="2478" spans="1:19">
      <c r="A2478" s="14"/>
      <c r="B2478" s="14"/>
      <c r="C2478" s="14"/>
      <c r="D2478" s="14"/>
      <c r="E2478" s="14"/>
      <c r="F2478" s="14"/>
      <c r="G2478" s="14"/>
      <c r="H2478" s="14"/>
      <c r="I2478" s="14"/>
      <c r="J2478" s="14"/>
      <c r="K2478" s="14"/>
      <c r="L2478" s="14"/>
      <c r="M2478" s="14"/>
      <c r="N2478" s="14"/>
      <c r="O2478" s="14"/>
      <c r="P2478" s="14"/>
      <c r="Q2478" s="14"/>
      <c r="R2478" s="14"/>
      <c r="S2478" s="14"/>
    </row>
    <row r="2479" spans="1:19">
      <c r="A2479" s="14"/>
      <c r="B2479" s="14"/>
      <c r="C2479" s="14"/>
      <c r="D2479" s="14"/>
      <c r="E2479" s="14"/>
      <c r="F2479" s="14"/>
      <c r="G2479" s="14"/>
      <c r="H2479" s="14"/>
      <c r="I2479" s="14"/>
      <c r="J2479" s="14"/>
      <c r="K2479" s="14"/>
      <c r="L2479" s="14"/>
      <c r="M2479" s="14"/>
      <c r="N2479" s="14"/>
      <c r="O2479" s="14"/>
      <c r="P2479" s="14"/>
      <c r="Q2479" s="14"/>
      <c r="R2479" s="14"/>
      <c r="S2479" s="14"/>
    </row>
    <row r="2480" spans="1:19">
      <c r="A2480" s="14"/>
      <c r="B2480" s="14"/>
      <c r="C2480" s="14"/>
      <c r="D2480" s="14"/>
      <c r="E2480" s="14"/>
      <c r="F2480" s="14"/>
      <c r="G2480" s="14"/>
      <c r="H2480" s="14"/>
      <c r="I2480" s="14"/>
      <c r="J2480" s="14"/>
      <c r="K2480" s="14"/>
      <c r="L2480" s="14"/>
      <c r="M2480" s="14"/>
      <c r="N2480" s="14"/>
      <c r="O2480" s="14"/>
      <c r="P2480" s="14"/>
      <c r="Q2480" s="14"/>
      <c r="R2480" s="14"/>
      <c r="S2480" s="14"/>
    </row>
    <row r="2481" spans="1:19">
      <c r="A2481" s="14"/>
      <c r="B2481" s="14"/>
      <c r="C2481" s="14"/>
      <c r="D2481" s="14"/>
      <c r="E2481" s="14"/>
      <c r="F2481" s="14"/>
      <c r="G2481" s="14"/>
      <c r="H2481" s="14"/>
      <c r="I2481" s="14"/>
      <c r="J2481" s="14"/>
      <c r="K2481" s="14"/>
      <c r="L2481" s="14"/>
      <c r="M2481" s="14"/>
      <c r="N2481" s="14"/>
      <c r="O2481" s="14"/>
      <c r="P2481" s="14"/>
      <c r="Q2481" s="14"/>
      <c r="R2481" s="14"/>
      <c r="S2481" s="14"/>
    </row>
    <row r="2482" spans="1:19">
      <c r="A2482" s="14"/>
      <c r="B2482" s="14"/>
      <c r="C2482" s="14"/>
      <c r="D2482" s="14"/>
      <c r="E2482" s="14"/>
      <c r="F2482" s="14"/>
      <c r="G2482" s="14"/>
      <c r="H2482" s="14"/>
      <c r="I2482" s="14"/>
      <c r="J2482" s="14"/>
      <c r="K2482" s="14"/>
      <c r="L2482" s="14"/>
      <c r="M2482" s="14"/>
      <c r="N2482" s="14"/>
      <c r="O2482" s="14"/>
      <c r="P2482" s="14"/>
      <c r="Q2482" s="14"/>
      <c r="R2482" s="14"/>
      <c r="S2482" s="14"/>
    </row>
    <row r="2483" spans="1:19">
      <c r="A2483" s="14"/>
      <c r="B2483" s="14"/>
      <c r="C2483" s="14"/>
      <c r="D2483" s="14"/>
      <c r="E2483" s="14"/>
      <c r="F2483" s="14"/>
      <c r="G2483" s="14"/>
      <c r="H2483" s="14"/>
      <c r="I2483" s="14"/>
      <c r="J2483" s="14"/>
      <c r="K2483" s="14"/>
      <c r="L2483" s="14"/>
      <c r="M2483" s="14"/>
      <c r="N2483" s="14"/>
      <c r="O2483" s="14"/>
      <c r="P2483" s="14"/>
      <c r="Q2483" s="14"/>
      <c r="R2483" s="14"/>
      <c r="S2483" s="14"/>
    </row>
    <row r="2484" spans="1:19">
      <c r="A2484" s="14"/>
      <c r="B2484" s="14"/>
      <c r="C2484" s="14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</row>
    <row r="2485" spans="1:19">
      <c r="A2485" s="14"/>
      <c r="B2485" s="14"/>
      <c r="C2485" s="14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</row>
    <row r="2486" spans="1:19">
      <c r="A2486" s="14"/>
      <c r="B2486" s="14"/>
      <c r="C2486" s="14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</row>
    <row r="2487" spans="1:19">
      <c r="A2487" s="14"/>
      <c r="B2487" s="14"/>
      <c r="C2487" s="14"/>
      <c r="D2487" s="14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</row>
    <row r="2488" spans="1:19">
      <c r="A2488" s="14"/>
      <c r="B2488" s="14"/>
      <c r="C2488" s="14"/>
      <c r="D2488" s="14"/>
      <c r="E2488" s="14"/>
      <c r="F2488" s="14"/>
      <c r="G2488" s="14"/>
      <c r="H2488" s="14"/>
      <c r="I2488" s="14"/>
      <c r="J2488" s="14"/>
      <c r="K2488" s="14"/>
      <c r="L2488" s="14"/>
      <c r="M2488" s="14"/>
      <c r="N2488" s="14"/>
      <c r="O2488" s="14"/>
      <c r="P2488" s="14"/>
      <c r="Q2488" s="14"/>
      <c r="R2488" s="14"/>
      <c r="S2488" s="14"/>
    </row>
    <row r="2489" spans="1:19">
      <c r="A2489" s="14"/>
      <c r="B2489" s="14"/>
      <c r="C2489" s="14"/>
      <c r="D2489" s="14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</row>
    <row r="2490" spans="1:19">
      <c r="A2490" s="14"/>
      <c r="B2490" s="14"/>
      <c r="C2490" s="14"/>
      <c r="D2490" s="14"/>
      <c r="E2490" s="14"/>
      <c r="F2490" s="14"/>
      <c r="G2490" s="14"/>
      <c r="H2490" s="14"/>
      <c r="I2490" s="14"/>
      <c r="J2490" s="14"/>
      <c r="K2490" s="14"/>
      <c r="L2490" s="14"/>
      <c r="M2490" s="14"/>
      <c r="N2490" s="14"/>
      <c r="O2490" s="14"/>
      <c r="P2490" s="14"/>
      <c r="Q2490" s="14"/>
      <c r="R2490" s="14"/>
      <c r="S2490" s="14"/>
    </row>
    <row r="2491" spans="1:19">
      <c r="A2491" s="14"/>
      <c r="B2491" s="14"/>
      <c r="C2491" s="14"/>
      <c r="D2491" s="14"/>
      <c r="E2491" s="14"/>
      <c r="F2491" s="14"/>
      <c r="G2491" s="14"/>
      <c r="H2491" s="14"/>
      <c r="I2491" s="14"/>
      <c r="J2491" s="14"/>
      <c r="K2491" s="14"/>
      <c r="L2491" s="14"/>
      <c r="M2491" s="14"/>
      <c r="N2491" s="14"/>
      <c r="O2491" s="14"/>
      <c r="P2491" s="14"/>
      <c r="Q2491" s="14"/>
      <c r="R2491" s="14"/>
      <c r="S2491" s="14"/>
    </row>
    <row r="2492" spans="1:19">
      <c r="A2492" s="14"/>
      <c r="B2492" s="14"/>
      <c r="C2492" s="14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</row>
    <row r="2493" spans="1:19">
      <c r="A2493" s="14"/>
      <c r="B2493" s="14"/>
      <c r="C2493" s="14"/>
      <c r="D2493" s="14"/>
      <c r="E2493" s="14"/>
      <c r="F2493" s="14"/>
      <c r="G2493" s="14"/>
      <c r="H2493" s="14"/>
      <c r="I2493" s="14"/>
      <c r="J2493" s="14"/>
      <c r="K2493" s="14"/>
      <c r="L2493" s="14"/>
      <c r="M2493" s="14"/>
      <c r="N2493" s="14"/>
      <c r="O2493" s="14"/>
      <c r="P2493" s="14"/>
      <c r="Q2493" s="14"/>
      <c r="R2493" s="14"/>
      <c r="S2493" s="14"/>
    </row>
    <row r="2494" spans="1:19">
      <c r="A2494" s="14"/>
      <c r="B2494" s="14"/>
      <c r="C2494" s="14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</row>
    <row r="2495" spans="1:19">
      <c r="A2495" s="14"/>
      <c r="B2495" s="14"/>
      <c r="C2495" s="14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</row>
    <row r="2496" spans="1:19">
      <c r="A2496" s="14"/>
      <c r="B2496" s="14"/>
      <c r="C2496" s="14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</row>
    <row r="2497" spans="1:19">
      <c r="A2497" s="14"/>
      <c r="B2497" s="14"/>
      <c r="C2497" s="14"/>
      <c r="D2497" s="14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</row>
    <row r="2498" spans="1:19">
      <c r="A2498" s="14"/>
      <c r="B2498" s="14"/>
      <c r="C2498" s="14"/>
      <c r="D2498" s="14"/>
      <c r="E2498" s="14"/>
      <c r="F2498" s="14"/>
      <c r="G2498" s="14"/>
      <c r="H2498" s="14"/>
      <c r="I2498" s="14"/>
      <c r="J2498" s="14"/>
      <c r="K2498" s="14"/>
      <c r="L2498" s="14"/>
      <c r="M2498" s="14"/>
      <c r="N2498" s="14"/>
      <c r="O2498" s="14"/>
      <c r="P2498" s="14"/>
      <c r="Q2498" s="14"/>
      <c r="R2498" s="14"/>
      <c r="S2498" s="14"/>
    </row>
    <row r="2499" spans="1:19">
      <c r="A2499" s="14"/>
      <c r="B2499" s="14"/>
      <c r="C2499" s="14"/>
      <c r="D2499" s="14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</row>
    <row r="2500" spans="1:19">
      <c r="A2500" s="14"/>
      <c r="B2500" s="14"/>
      <c r="C2500" s="14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</row>
    <row r="2501" spans="1:19">
      <c r="A2501" s="14"/>
      <c r="B2501" s="14"/>
      <c r="C2501" s="14"/>
      <c r="D2501" s="14"/>
      <c r="E2501" s="14"/>
      <c r="F2501" s="14"/>
      <c r="G2501" s="14"/>
      <c r="H2501" s="14"/>
      <c r="I2501" s="14"/>
      <c r="J2501" s="14"/>
      <c r="K2501" s="14"/>
      <c r="L2501" s="14"/>
      <c r="M2501" s="14"/>
      <c r="N2501" s="14"/>
      <c r="O2501" s="14"/>
      <c r="P2501" s="14"/>
      <c r="Q2501" s="14"/>
      <c r="R2501" s="14"/>
      <c r="S2501" s="14"/>
    </row>
    <row r="2502" spans="1:19">
      <c r="A2502" s="14"/>
      <c r="B2502" s="14"/>
      <c r="C2502" s="14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</row>
    <row r="2503" spans="1:19">
      <c r="A2503" s="14"/>
      <c r="B2503" s="14"/>
      <c r="C2503" s="14"/>
      <c r="D2503" s="14"/>
      <c r="E2503" s="14"/>
      <c r="F2503" s="14"/>
      <c r="G2503" s="14"/>
      <c r="H2503" s="14"/>
      <c r="I2503" s="14"/>
      <c r="J2503" s="14"/>
      <c r="K2503" s="14"/>
      <c r="L2503" s="14"/>
      <c r="M2503" s="14"/>
      <c r="N2503" s="14"/>
      <c r="O2503" s="14"/>
      <c r="P2503" s="14"/>
      <c r="Q2503" s="14"/>
      <c r="R2503" s="14"/>
      <c r="S2503" s="14"/>
    </row>
    <row r="2504" spans="1:19">
      <c r="A2504" s="14"/>
      <c r="B2504" s="14"/>
      <c r="C2504" s="14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</row>
    <row r="2505" spans="1:19">
      <c r="A2505" s="14"/>
      <c r="B2505" s="14"/>
      <c r="C2505" s="14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</row>
    <row r="2506" spans="1:19">
      <c r="A2506" s="14"/>
      <c r="B2506" s="14"/>
      <c r="C2506" s="14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</row>
    <row r="2507" spans="1:19">
      <c r="A2507" s="14"/>
      <c r="B2507" s="14"/>
      <c r="C2507" s="14"/>
      <c r="D2507" s="14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</row>
    <row r="2508" spans="1:19">
      <c r="A2508" s="14"/>
      <c r="B2508" s="14"/>
      <c r="C2508" s="14"/>
      <c r="D2508" s="14"/>
      <c r="E2508" s="14"/>
      <c r="F2508" s="14"/>
      <c r="G2508" s="14"/>
      <c r="H2508" s="14"/>
      <c r="I2508" s="14"/>
      <c r="J2508" s="14"/>
      <c r="K2508" s="14"/>
      <c r="L2508" s="14"/>
      <c r="M2508" s="14"/>
      <c r="N2508" s="14"/>
      <c r="O2508" s="14"/>
      <c r="P2508" s="14"/>
      <c r="Q2508" s="14"/>
      <c r="R2508" s="14"/>
      <c r="S2508" s="14"/>
    </row>
    <row r="2509" spans="1:19">
      <c r="A2509" s="14"/>
      <c r="B2509" s="14"/>
      <c r="C2509" s="14"/>
      <c r="D2509" s="14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</row>
    <row r="2510" spans="1:19">
      <c r="A2510" s="14"/>
      <c r="B2510" s="14"/>
      <c r="C2510" s="14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</row>
    <row r="2511" spans="1:19">
      <c r="A2511" s="14"/>
      <c r="B2511" s="14"/>
      <c r="C2511" s="14"/>
      <c r="D2511" s="14"/>
      <c r="E2511" s="14"/>
      <c r="F2511" s="14"/>
      <c r="G2511" s="14"/>
      <c r="H2511" s="14"/>
      <c r="I2511" s="14"/>
      <c r="J2511" s="14"/>
      <c r="K2511" s="14"/>
      <c r="L2511" s="14"/>
      <c r="M2511" s="14"/>
      <c r="N2511" s="14"/>
      <c r="O2511" s="14"/>
      <c r="P2511" s="14"/>
      <c r="Q2511" s="14"/>
      <c r="R2511" s="14"/>
      <c r="S2511" s="14"/>
    </row>
    <row r="2512" spans="1:19">
      <c r="A2512" s="14"/>
      <c r="B2512" s="14"/>
      <c r="C2512" s="14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</row>
    <row r="2513" spans="1:19">
      <c r="A2513" s="14"/>
      <c r="B2513" s="14"/>
      <c r="C2513" s="14"/>
      <c r="D2513" s="14"/>
      <c r="E2513" s="14"/>
      <c r="F2513" s="14"/>
      <c r="G2513" s="14"/>
      <c r="H2513" s="14"/>
      <c r="I2513" s="14"/>
      <c r="J2513" s="14"/>
      <c r="K2513" s="14"/>
      <c r="L2513" s="14"/>
      <c r="M2513" s="14"/>
      <c r="N2513" s="14"/>
      <c r="O2513" s="14"/>
      <c r="P2513" s="14"/>
      <c r="Q2513" s="14"/>
      <c r="R2513" s="14"/>
      <c r="S2513" s="14"/>
    </row>
    <row r="2514" spans="1:19">
      <c r="A2514" s="14"/>
      <c r="B2514" s="14"/>
      <c r="C2514" s="14"/>
      <c r="D2514" s="14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14"/>
    </row>
    <row r="2515" spans="1:19">
      <c r="A2515" s="14"/>
      <c r="B2515" s="14"/>
      <c r="C2515" s="14"/>
      <c r="D2515" s="14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</row>
    <row r="2516" spans="1:19">
      <c r="A2516" s="14"/>
      <c r="B2516" s="14"/>
      <c r="C2516" s="14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</row>
    <row r="2517" spans="1:19">
      <c r="A2517" s="14"/>
      <c r="B2517" s="14"/>
      <c r="C2517" s="14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</row>
    <row r="2518" spans="1:19">
      <c r="A2518" s="14"/>
      <c r="B2518" s="14"/>
      <c r="C2518" s="14"/>
      <c r="D2518" s="14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14"/>
    </row>
    <row r="2519" spans="1:19">
      <c r="A2519" s="14"/>
      <c r="B2519" s="14"/>
      <c r="C2519" s="14"/>
      <c r="D2519" s="14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</row>
    <row r="2520" spans="1:19">
      <c r="A2520" s="14"/>
      <c r="B2520" s="14"/>
      <c r="C2520" s="14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</row>
    <row r="2521" spans="1:19">
      <c r="A2521" s="14"/>
      <c r="B2521" s="14"/>
      <c r="C2521" s="14"/>
      <c r="D2521" s="14"/>
      <c r="E2521" s="14"/>
      <c r="F2521" s="14"/>
      <c r="G2521" s="14"/>
      <c r="H2521" s="14"/>
      <c r="I2521" s="14"/>
      <c r="J2521" s="14"/>
      <c r="K2521" s="14"/>
      <c r="L2521" s="14"/>
      <c r="M2521" s="14"/>
      <c r="N2521" s="14"/>
      <c r="O2521" s="14"/>
      <c r="P2521" s="14"/>
      <c r="Q2521" s="14"/>
      <c r="R2521" s="14"/>
      <c r="S2521" s="14"/>
    </row>
    <row r="2522" spans="1:19">
      <c r="A2522" s="14"/>
      <c r="B2522" s="14"/>
      <c r="C2522" s="14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</row>
    <row r="2523" spans="1:19">
      <c r="A2523" s="14"/>
      <c r="B2523" s="14"/>
      <c r="C2523" s="14"/>
      <c r="D2523" s="14"/>
      <c r="E2523" s="14"/>
      <c r="F2523" s="14"/>
      <c r="G2523" s="14"/>
      <c r="H2523" s="14"/>
      <c r="I2523" s="14"/>
      <c r="J2523" s="14"/>
      <c r="K2523" s="14"/>
      <c r="L2523" s="14"/>
      <c r="M2523" s="14"/>
      <c r="N2523" s="14"/>
      <c r="O2523" s="14"/>
      <c r="P2523" s="14"/>
      <c r="Q2523" s="14"/>
      <c r="R2523" s="14"/>
      <c r="S2523" s="14"/>
    </row>
    <row r="2524" spans="1:19">
      <c r="A2524" s="14"/>
      <c r="B2524" s="14"/>
      <c r="C2524" s="14"/>
      <c r="D2524" s="14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14"/>
    </row>
    <row r="2525" spans="1:19">
      <c r="A2525" s="14"/>
      <c r="B2525" s="14"/>
      <c r="C2525" s="14"/>
      <c r="D2525" s="14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</row>
    <row r="2526" spans="1:19">
      <c r="A2526" s="14"/>
      <c r="B2526" s="14"/>
      <c r="C2526" s="14"/>
      <c r="D2526" s="14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</row>
    <row r="2527" spans="1:19">
      <c r="A2527" s="14"/>
      <c r="B2527" s="14"/>
      <c r="C2527" s="14"/>
      <c r="D2527" s="14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</row>
    <row r="2528" spans="1:19">
      <c r="A2528" s="14"/>
      <c r="B2528" s="14"/>
      <c r="C2528" s="14"/>
      <c r="D2528" s="14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</row>
    <row r="2529" spans="1:19">
      <c r="A2529" s="14"/>
      <c r="B2529" s="14"/>
      <c r="C2529" s="14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</row>
    <row r="2530" spans="1:19">
      <c r="A2530" s="14"/>
      <c r="B2530" s="14"/>
      <c r="C2530" s="14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</row>
    <row r="2531" spans="1:19">
      <c r="A2531" s="14"/>
      <c r="B2531" s="14"/>
      <c r="C2531" s="14"/>
      <c r="D2531" s="14"/>
      <c r="E2531" s="14"/>
      <c r="F2531" s="14"/>
      <c r="G2531" s="14"/>
      <c r="H2531" s="14"/>
      <c r="I2531" s="14"/>
      <c r="J2531" s="14"/>
      <c r="K2531" s="14"/>
      <c r="L2531" s="14"/>
      <c r="M2531" s="14"/>
      <c r="N2531" s="14"/>
      <c r="O2531" s="14"/>
      <c r="P2531" s="14"/>
      <c r="Q2531" s="14"/>
      <c r="R2531" s="14"/>
      <c r="S2531" s="14"/>
    </row>
    <row r="2532" spans="1:19">
      <c r="A2532" s="14"/>
      <c r="B2532" s="14"/>
      <c r="C2532" s="14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</row>
    <row r="2533" spans="1:19">
      <c r="A2533" s="14"/>
      <c r="B2533" s="14"/>
      <c r="C2533" s="14"/>
      <c r="D2533" s="14"/>
      <c r="E2533" s="14"/>
      <c r="F2533" s="14"/>
      <c r="G2533" s="14"/>
      <c r="H2533" s="14"/>
      <c r="I2533" s="14"/>
      <c r="J2533" s="14"/>
      <c r="K2533" s="14"/>
      <c r="L2533" s="14"/>
      <c r="M2533" s="14"/>
      <c r="N2533" s="14"/>
      <c r="O2533" s="14"/>
      <c r="P2533" s="14"/>
      <c r="Q2533" s="14"/>
      <c r="R2533" s="14"/>
      <c r="S2533" s="14"/>
    </row>
    <row r="2534" spans="1:19">
      <c r="A2534" s="14"/>
      <c r="B2534" s="14"/>
      <c r="C2534" s="14"/>
      <c r="D2534" s="14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</row>
    <row r="2535" spans="1:19">
      <c r="A2535" s="14"/>
      <c r="B2535" s="14"/>
      <c r="C2535" s="14"/>
      <c r="D2535" s="14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</row>
    <row r="2536" spans="1:19">
      <c r="A2536" s="14"/>
      <c r="B2536" s="14"/>
      <c r="C2536" s="14"/>
      <c r="D2536" s="14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</row>
    <row r="2537" spans="1:19">
      <c r="A2537" s="14"/>
      <c r="B2537" s="14"/>
      <c r="C2537" s="14"/>
      <c r="D2537" s="14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</row>
    <row r="2538" spans="1:19">
      <c r="A2538" s="14"/>
      <c r="B2538" s="14"/>
      <c r="C2538" s="14"/>
      <c r="D2538" s="14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</row>
    <row r="2539" spans="1:19">
      <c r="A2539" s="14"/>
      <c r="B2539" s="14"/>
      <c r="C2539" s="14"/>
      <c r="D2539" s="14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</row>
    <row r="2540" spans="1:19">
      <c r="A2540" s="14"/>
      <c r="B2540" s="14"/>
      <c r="C2540" s="14"/>
      <c r="D2540" s="14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14"/>
    </row>
    <row r="2541" spans="1:19">
      <c r="A2541" s="14"/>
      <c r="B2541" s="14"/>
      <c r="C2541" s="14"/>
      <c r="D2541" s="14"/>
      <c r="E2541" s="14"/>
      <c r="F2541" s="14"/>
      <c r="G2541" s="14"/>
      <c r="H2541" s="14"/>
      <c r="I2541" s="14"/>
      <c r="J2541" s="14"/>
      <c r="K2541" s="14"/>
      <c r="L2541" s="14"/>
      <c r="M2541" s="14"/>
      <c r="N2541" s="14"/>
      <c r="O2541" s="14"/>
      <c r="P2541" s="14"/>
      <c r="Q2541" s="14"/>
      <c r="R2541" s="14"/>
      <c r="S2541" s="14"/>
    </row>
    <row r="2542" spans="1:19">
      <c r="A2542" s="14"/>
      <c r="B2542" s="14"/>
      <c r="C2542" s="14"/>
      <c r="D2542" s="14"/>
      <c r="E2542" s="14"/>
      <c r="F2542" s="14"/>
      <c r="G2542" s="14"/>
      <c r="H2542" s="14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14"/>
    </row>
    <row r="2543" spans="1:19">
      <c r="A2543" s="14"/>
      <c r="B2543" s="14"/>
      <c r="C2543" s="14"/>
      <c r="D2543" s="14"/>
      <c r="E2543" s="14"/>
      <c r="F2543" s="14"/>
      <c r="G2543" s="14"/>
      <c r="H2543" s="14"/>
      <c r="I2543" s="14"/>
      <c r="J2543" s="14"/>
      <c r="K2543" s="14"/>
      <c r="L2543" s="14"/>
      <c r="M2543" s="14"/>
      <c r="N2543" s="14"/>
      <c r="O2543" s="14"/>
      <c r="P2543" s="14"/>
      <c r="Q2543" s="14"/>
      <c r="R2543" s="14"/>
      <c r="S2543" s="14"/>
    </row>
    <row r="2544" spans="1:19">
      <c r="A2544" s="14"/>
      <c r="B2544" s="14"/>
      <c r="C2544" s="14"/>
      <c r="D2544" s="14"/>
      <c r="E2544" s="14"/>
      <c r="F2544" s="1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14"/>
    </row>
    <row r="2545" spans="1:19">
      <c r="A2545" s="14"/>
      <c r="B2545" s="14"/>
      <c r="C2545" s="14"/>
      <c r="D2545" s="14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</row>
    <row r="2546" spans="1:19">
      <c r="A2546" s="14"/>
      <c r="B2546" s="14"/>
      <c r="C2546" s="14"/>
      <c r="D2546" s="14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</row>
    <row r="2547" spans="1:19">
      <c r="A2547" s="14"/>
      <c r="B2547" s="14"/>
      <c r="C2547" s="14"/>
      <c r="D2547" s="14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</row>
    <row r="2548" spans="1:19">
      <c r="A2548" s="14"/>
      <c r="B2548" s="14"/>
      <c r="C2548" s="14"/>
      <c r="D2548" s="14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14"/>
    </row>
    <row r="2549" spans="1:19">
      <c r="A2549" s="14"/>
      <c r="B2549" s="14"/>
      <c r="C2549" s="14"/>
      <c r="D2549" s="14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</row>
    <row r="2550" spans="1:19">
      <c r="A2550" s="14"/>
      <c r="B2550" s="14"/>
      <c r="C2550" s="14"/>
      <c r="D2550" s="14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14"/>
    </row>
    <row r="2551" spans="1:19">
      <c r="A2551" s="14"/>
      <c r="B2551" s="14"/>
      <c r="C2551" s="14"/>
      <c r="D2551" s="14"/>
      <c r="E2551" s="14"/>
      <c r="F2551" s="14"/>
      <c r="G2551" s="14"/>
      <c r="H2551" s="14"/>
      <c r="I2551" s="14"/>
      <c r="J2551" s="14"/>
      <c r="K2551" s="14"/>
      <c r="L2551" s="14"/>
      <c r="M2551" s="14"/>
      <c r="N2551" s="14"/>
      <c r="O2551" s="14"/>
      <c r="P2551" s="14"/>
      <c r="Q2551" s="14"/>
      <c r="R2551" s="14"/>
      <c r="S2551" s="14"/>
    </row>
    <row r="2552" spans="1:19">
      <c r="A2552" s="14"/>
      <c r="B2552" s="14"/>
      <c r="C2552" s="14"/>
      <c r="D2552" s="14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</row>
    <row r="2553" spans="1:19">
      <c r="A2553" s="14"/>
      <c r="B2553" s="14"/>
      <c r="C2553" s="14"/>
      <c r="D2553" s="14"/>
      <c r="E2553" s="14"/>
      <c r="F2553" s="14"/>
      <c r="G2553" s="14"/>
      <c r="H2553" s="14"/>
      <c r="I2553" s="14"/>
      <c r="J2553" s="14"/>
      <c r="K2553" s="14"/>
      <c r="L2553" s="14"/>
      <c r="M2553" s="14"/>
      <c r="N2553" s="14"/>
      <c r="O2553" s="14"/>
      <c r="P2553" s="14"/>
      <c r="Q2553" s="14"/>
      <c r="R2553" s="14"/>
      <c r="S2553" s="14"/>
    </row>
    <row r="2554" spans="1:19">
      <c r="A2554" s="14"/>
      <c r="B2554" s="14"/>
      <c r="C2554" s="14"/>
      <c r="D2554" s="14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</row>
    <row r="2555" spans="1:19">
      <c r="A2555" s="14"/>
      <c r="B2555" s="14"/>
      <c r="C2555" s="14"/>
      <c r="D2555" s="14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</row>
    <row r="2556" spans="1:19">
      <c r="A2556" s="14"/>
      <c r="B2556" s="14"/>
      <c r="C2556" s="14"/>
      <c r="D2556" s="14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</row>
    <row r="2557" spans="1:19">
      <c r="A2557" s="14"/>
      <c r="B2557" s="14"/>
      <c r="C2557" s="14"/>
      <c r="D2557" s="14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</row>
    <row r="2558" spans="1:19">
      <c r="A2558" s="14"/>
      <c r="B2558" s="14"/>
      <c r="C2558" s="14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</row>
    <row r="2559" spans="1:19">
      <c r="A2559" s="14"/>
      <c r="B2559" s="14"/>
      <c r="C2559" s="14"/>
      <c r="D2559" s="14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</row>
    <row r="2560" spans="1:19">
      <c r="A2560" s="14"/>
      <c r="B2560" s="14"/>
      <c r="C2560" s="14"/>
      <c r="D2560" s="14"/>
      <c r="E2560" s="14"/>
      <c r="F2560" s="14"/>
      <c r="G2560" s="14"/>
      <c r="H2560" s="14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14"/>
    </row>
    <row r="2561" spans="1:19">
      <c r="A2561" s="14"/>
      <c r="B2561" s="14"/>
      <c r="C2561" s="14"/>
      <c r="D2561" s="14"/>
      <c r="E2561" s="14"/>
      <c r="F2561" s="14"/>
      <c r="G2561" s="14"/>
      <c r="H2561" s="14"/>
      <c r="I2561" s="14"/>
      <c r="J2561" s="14"/>
      <c r="K2561" s="14"/>
      <c r="L2561" s="14"/>
      <c r="M2561" s="14"/>
      <c r="N2561" s="14"/>
      <c r="O2561" s="14"/>
      <c r="P2561" s="14"/>
      <c r="Q2561" s="14"/>
      <c r="R2561" s="14"/>
      <c r="S2561" s="14"/>
    </row>
    <row r="2562" spans="1:19">
      <c r="A2562" s="14"/>
      <c r="B2562" s="14"/>
      <c r="C2562" s="14"/>
      <c r="D2562" s="14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14"/>
    </row>
    <row r="2563" spans="1:19">
      <c r="A2563" s="14"/>
      <c r="B2563" s="14"/>
      <c r="C2563" s="14"/>
      <c r="D2563" s="14"/>
      <c r="E2563" s="14"/>
      <c r="F2563" s="14"/>
      <c r="G2563" s="14"/>
      <c r="H2563" s="14"/>
      <c r="I2563" s="14"/>
      <c r="J2563" s="14"/>
      <c r="K2563" s="14"/>
      <c r="L2563" s="14"/>
      <c r="M2563" s="14"/>
      <c r="N2563" s="14"/>
      <c r="O2563" s="14"/>
      <c r="P2563" s="14"/>
      <c r="Q2563" s="14"/>
      <c r="R2563" s="14"/>
      <c r="S2563" s="14"/>
    </row>
    <row r="2564" spans="1:19">
      <c r="A2564" s="14"/>
      <c r="B2564" s="14"/>
      <c r="C2564" s="14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</row>
    <row r="2565" spans="1:19">
      <c r="A2565" s="14"/>
      <c r="B2565" s="14"/>
      <c r="C2565" s="14"/>
      <c r="D2565" s="14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</row>
    <row r="2566" spans="1:19">
      <c r="A2566" s="14"/>
      <c r="B2566" s="14"/>
      <c r="C2566" s="14"/>
      <c r="D2566" s="14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14"/>
    </row>
    <row r="2567" spans="1:19">
      <c r="A2567" s="14"/>
      <c r="B2567" s="14"/>
      <c r="C2567" s="14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</row>
    <row r="2568" spans="1:19">
      <c r="A2568" s="14"/>
      <c r="B2568" s="14"/>
      <c r="C2568" s="14"/>
      <c r="D2568" s="14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</row>
    <row r="2569" spans="1:19">
      <c r="A2569" s="14"/>
      <c r="B2569" s="14"/>
      <c r="C2569" s="14"/>
      <c r="D2569" s="14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</row>
    <row r="2570" spans="1:19">
      <c r="A2570" s="14"/>
      <c r="B2570" s="14"/>
      <c r="C2570" s="14"/>
      <c r="D2570" s="14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14"/>
    </row>
    <row r="2571" spans="1:19">
      <c r="A2571" s="14"/>
      <c r="B2571" s="14"/>
      <c r="C2571" s="14"/>
      <c r="D2571" s="14"/>
      <c r="E2571" s="14"/>
      <c r="F2571" s="14"/>
      <c r="G2571" s="14"/>
      <c r="H2571" s="14"/>
      <c r="I2571" s="14"/>
      <c r="J2571" s="14"/>
      <c r="K2571" s="14"/>
      <c r="L2571" s="14"/>
      <c r="M2571" s="14"/>
      <c r="N2571" s="14"/>
      <c r="O2571" s="14"/>
      <c r="P2571" s="14"/>
      <c r="Q2571" s="14"/>
      <c r="R2571" s="14"/>
      <c r="S2571" s="14"/>
    </row>
    <row r="2572" spans="1:19">
      <c r="A2572" s="14"/>
      <c r="B2572" s="14"/>
      <c r="C2572" s="14"/>
      <c r="D2572" s="14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14"/>
    </row>
    <row r="2573" spans="1:19">
      <c r="A2573" s="14"/>
      <c r="B2573" s="14"/>
      <c r="C2573" s="14"/>
      <c r="D2573" s="14"/>
      <c r="E2573" s="14"/>
      <c r="F2573" s="14"/>
      <c r="G2573" s="14"/>
      <c r="H2573" s="14"/>
      <c r="I2573" s="14"/>
      <c r="J2573" s="14"/>
      <c r="K2573" s="14"/>
      <c r="L2573" s="14"/>
      <c r="M2573" s="14"/>
      <c r="N2573" s="14"/>
      <c r="O2573" s="14"/>
      <c r="P2573" s="14"/>
      <c r="Q2573" s="14"/>
      <c r="R2573" s="14"/>
      <c r="S2573" s="14"/>
    </row>
    <row r="2574" spans="1:19">
      <c r="A2574" s="14"/>
      <c r="B2574" s="14"/>
      <c r="C2574" s="14"/>
      <c r="D2574" s="14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</row>
    <row r="2575" spans="1:19">
      <c r="A2575" s="14"/>
      <c r="B2575" s="14"/>
      <c r="C2575" s="14"/>
      <c r="D2575" s="14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</row>
    <row r="2576" spans="1:19">
      <c r="A2576" s="14"/>
      <c r="B2576" s="14"/>
      <c r="C2576" s="14"/>
      <c r="D2576" s="14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</row>
    <row r="2577" spans="1:19">
      <c r="A2577" s="14"/>
      <c r="B2577" s="14"/>
      <c r="C2577" s="14"/>
      <c r="D2577" s="14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</row>
    <row r="2578" spans="1:19">
      <c r="A2578" s="14"/>
      <c r="B2578" s="14"/>
      <c r="C2578" s="14"/>
      <c r="D2578" s="14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</row>
    <row r="2579" spans="1:19">
      <c r="A2579" s="14"/>
      <c r="B2579" s="14"/>
      <c r="C2579" s="14"/>
      <c r="D2579" s="14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</row>
    <row r="2580" spans="1:19">
      <c r="A2580" s="14"/>
      <c r="B2580" s="14"/>
      <c r="C2580" s="14"/>
      <c r="D2580" s="14"/>
      <c r="E2580" s="14"/>
      <c r="F2580" s="14"/>
      <c r="G2580" s="14"/>
      <c r="H2580" s="14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14"/>
    </row>
    <row r="2581" spans="1:19">
      <c r="A2581" s="14"/>
      <c r="B2581" s="14"/>
      <c r="C2581" s="14"/>
      <c r="D2581" s="14"/>
      <c r="E2581" s="14"/>
      <c r="F2581" s="14"/>
      <c r="G2581" s="14"/>
      <c r="H2581" s="14"/>
      <c r="I2581" s="14"/>
      <c r="J2581" s="14"/>
      <c r="K2581" s="14"/>
      <c r="L2581" s="14"/>
      <c r="M2581" s="14"/>
      <c r="N2581" s="14"/>
      <c r="O2581" s="14"/>
      <c r="P2581" s="14"/>
      <c r="Q2581" s="14"/>
      <c r="R2581" s="14"/>
      <c r="S2581" s="14"/>
    </row>
    <row r="2582" spans="1:19">
      <c r="A2582" s="14"/>
      <c r="B2582" s="14"/>
      <c r="C2582" s="14"/>
      <c r="D2582" s="14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</row>
    <row r="2583" spans="1:19">
      <c r="A2583" s="14"/>
      <c r="B2583" s="14"/>
      <c r="C2583" s="14"/>
      <c r="D2583" s="14"/>
      <c r="E2583" s="14"/>
      <c r="F2583" s="14"/>
      <c r="G2583" s="14"/>
      <c r="H2583" s="14"/>
      <c r="I2583" s="14"/>
      <c r="J2583" s="14"/>
      <c r="K2583" s="14"/>
      <c r="L2583" s="14"/>
      <c r="M2583" s="14"/>
      <c r="N2583" s="14"/>
      <c r="O2583" s="14"/>
      <c r="P2583" s="14"/>
      <c r="Q2583" s="14"/>
      <c r="R2583" s="14"/>
      <c r="S2583" s="14"/>
    </row>
    <row r="2584" spans="1:19">
      <c r="A2584" s="14"/>
      <c r="B2584" s="14"/>
      <c r="C2584" s="14"/>
      <c r="D2584" s="14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14"/>
    </row>
    <row r="2585" spans="1:19">
      <c r="A2585" s="14"/>
      <c r="B2585" s="14"/>
      <c r="C2585" s="14"/>
      <c r="D2585" s="14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</row>
    <row r="2586" spans="1:19">
      <c r="A2586" s="14"/>
      <c r="B2586" s="14"/>
      <c r="C2586" s="14"/>
      <c r="D2586" s="14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14"/>
    </row>
    <row r="2587" spans="1:19">
      <c r="A2587" s="14"/>
      <c r="B2587" s="14"/>
      <c r="C2587" s="14"/>
      <c r="D2587" s="14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</row>
    <row r="2588" spans="1:19">
      <c r="A2588" s="14"/>
      <c r="B2588" s="14"/>
      <c r="C2588" s="14"/>
      <c r="D2588" s="14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</row>
    <row r="2589" spans="1:19">
      <c r="A2589" s="14"/>
      <c r="B2589" s="14"/>
      <c r="C2589" s="14"/>
      <c r="D2589" s="14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</row>
    <row r="2590" spans="1:19">
      <c r="A2590" s="14"/>
      <c r="B2590" s="14"/>
      <c r="C2590" s="14"/>
      <c r="D2590" s="14"/>
      <c r="E2590" s="14"/>
      <c r="F2590" s="14"/>
      <c r="G2590" s="14"/>
      <c r="H2590" s="14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14"/>
    </row>
    <row r="2591" spans="1:19">
      <c r="A2591" s="14"/>
      <c r="B2591" s="14"/>
      <c r="C2591" s="14"/>
      <c r="D2591" s="14"/>
      <c r="E2591" s="14"/>
      <c r="F2591" s="14"/>
      <c r="G2591" s="14"/>
      <c r="H2591" s="14"/>
      <c r="I2591" s="14"/>
      <c r="J2591" s="14"/>
      <c r="K2591" s="14"/>
      <c r="L2591" s="14"/>
      <c r="M2591" s="14"/>
      <c r="N2591" s="14"/>
      <c r="O2591" s="14"/>
      <c r="P2591" s="14"/>
      <c r="Q2591" s="14"/>
      <c r="R2591" s="14"/>
      <c r="S2591" s="14"/>
    </row>
    <row r="2592" spans="1:19">
      <c r="A2592" s="14"/>
      <c r="B2592" s="14"/>
      <c r="C2592" s="14"/>
      <c r="D2592" s="14"/>
      <c r="E2592" s="14"/>
      <c r="F2592" s="14"/>
      <c r="G2592" s="14"/>
      <c r="H2592" s="14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14"/>
    </row>
    <row r="2593" spans="1:19">
      <c r="A2593" s="14"/>
      <c r="B2593" s="14"/>
      <c r="C2593" s="14"/>
      <c r="D2593" s="14"/>
      <c r="E2593" s="14"/>
      <c r="F2593" s="14"/>
      <c r="G2593" s="14"/>
      <c r="H2593" s="14"/>
      <c r="I2593" s="14"/>
      <c r="J2593" s="14"/>
      <c r="K2593" s="14"/>
      <c r="L2593" s="14"/>
      <c r="M2593" s="14"/>
      <c r="N2593" s="14"/>
      <c r="O2593" s="14"/>
      <c r="P2593" s="14"/>
      <c r="Q2593" s="14"/>
      <c r="R2593" s="14"/>
      <c r="S2593" s="14"/>
    </row>
    <row r="2594" spans="1:19">
      <c r="A2594" s="14"/>
      <c r="B2594" s="14"/>
      <c r="C2594" s="14"/>
      <c r="D2594" s="14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14"/>
    </row>
    <row r="2595" spans="1:19">
      <c r="A2595" s="14"/>
      <c r="B2595" s="14"/>
      <c r="C2595" s="14"/>
      <c r="D2595" s="14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</row>
    <row r="2596" spans="1:19">
      <c r="A2596" s="14"/>
      <c r="B2596" s="14"/>
      <c r="C2596" s="14"/>
      <c r="D2596" s="14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</row>
    <row r="2597" spans="1:19">
      <c r="A2597" s="14"/>
      <c r="B2597" s="14"/>
      <c r="C2597" s="14"/>
      <c r="D2597" s="14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</row>
    <row r="2598" spans="1:19">
      <c r="A2598" s="14"/>
      <c r="B2598" s="14"/>
      <c r="C2598" s="14"/>
      <c r="D2598" s="14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14"/>
    </row>
    <row r="2599" spans="1:19">
      <c r="A2599" s="14"/>
      <c r="B2599" s="14"/>
      <c r="C2599" s="14"/>
      <c r="D2599" s="14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</row>
    <row r="2600" spans="1:19">
      <c r="A2600" s="14"/>
      <c r="B2600" s="14"/>
      <c r="C2600" s="14"/>
      <c r="D2600" s="14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</row>
    <row r="2601" spans="1:19">
      <c r="A2601" s="14"/>
      <c r="B2601" s="14"/>
      <c r="C2601" s="14"/>
      <c r="D2601" s="14"/>
      <c r="E2601" s="14"/>
      <c r="F2601" s="14"/>
      <c r="G2601" s="14"/>
      <c r="H2601" s="14"/>
      <c r="I2601" s="14"/>
      <c r="J2601" s="14"/>
      <c r="K2601" s="14"/>
      <c r="L2601" s="14"/>
      <c r="M2601" s="14"/>
      <c r="N2601" s="14"/>
      <c r="O2601" s="14"/>
      <c r="P2601" s="14"/>
      <c r="Q2601" s="14"/>
      <c r="R2601" s="14"/>
      <c r="S2601" s="14"/>
    </row>
    <row r="2602" spans="1:19">
      <c r="A2602" s="14"/>
      <c r="B2602" s="14"/>
      <c r="C2602" s="14"/>
      <c r="D2602" s="14"/>
      <c r="E2602" s="14"/>
      <c r="F2602" s="14"/>
      <c r="G2602" s="14"/>
      <c r="H2602" s="14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14"/>
    </row>
    <row r="2603" spans="1:19">
      <c r="A2603" s="14"/>
      <c r="B2603" s="14"/>
      <c r="C2603" s="14"/>
      <c r="D2603" s="14"/>
      <c r="E2603" s="14"/>
      <c r="F2603" s="14"/>
      <c r="G2603" s="14"/>
      <c r="H2603" s="14"/>
      <c r="I2603" s="14"/>
      <c r="J2603" s="14"/>
      <c r="K2603" s="14"/>
      <c r="L2603" s="14"/>
      <c r="M2603" s="14"/>
      <c r="N2603" s="14"/>
      <c r="O2603" s="14"/>
      <c r="P2603" s="14"/>
      <c r="Q2603" s="14"/>
      <c r="R2603" s="14"/>
      <c r="S2603" s="14"/>
    </row>
    <row r="2604" spans="1:19">
      <c r="A2604" s="14"/>
      <c r="B2604" s="14"/>
      <c r="C2604" s="14"/>
      <c r="D2604" s="14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</row>
    <row r="2605" spans="1:19">
      <c r="A2605" s="14"/>
      <c r="B2605" s="14"/>
      <c r="C2605" s="14"/>
      <c r="D2605" s="14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</row>
    <row r="2606" spans="1:19">
      <c r="A2606" s="14"/>
      <c r="B2606" s="14"/>
      <c r="C2606" s="14"/>
      <c r="D2606" s="14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</row>
    <row r="2607" spans="1:19">
      <c r="A2607" s="14"/>
      <c r="B2607" s="14"/>
      <c r="C2607" s="14"/>
      <c r="D2607" s="14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</row>
    <row r="2608" spans="1:19">
      <c r="A2608" s="14"/>
      <c r="B2608" s="14"/>
      <c r="C2608" s="14"/>
      <c r="D2608" s="14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</row>
    <row r="2609" spans="1:19">
      <c r="A2609" s="14"/>
      <c r="B2609" s="14"/>
      <c r="C2609" s="14"/>
      <c r="D2609" s="14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</row>
    <row r="2610" spans="1:19">
      <c r="A2610" s="14"/>
      <c r="B2610" s="14"/>
      <c r="C2610" s="14"/>
      <c r="D2610" s="14"/>
      <c r="E2610" s="14"/>
      <c r="F2610" s="14"/>
      <c r="G2610" s="14"/>
      <c r="H2610" s="14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14"/>
    </row>
    <row r="2611" spans="1:19">
      <c r="A2611" s="14"/>
      <c r="B2611" s="14"/>
      <c r="C2611" s="14"/>
      <c r="D2611" s="14"/>
      <c r="E2611" s="14"/>
      <c r="F2611" s="14"/>
      <c r="G2611" s="14"/>
      <c r="H2611" s="14"/>
      <c r="I2611" s="14"/>
      <c r="J2611" s="14"/>
      <c r="K2611" s="14"/>
      <c r="L2611" s="14"/>
      <c r="M2611" s="14"/>
      <c r="N2611" s="14"/>
      <c r="O2611" s="14"/>
      <c r="P2611" s="14"/>
      <c r="Q2611" s="14"/>
      <c r="R2611" s="14"/>
      <c r="S2611" s="14"/>
    </row>
    <row r="2612" spans="1:19">
      <c r="A2612" s="14"/>
      <c r="B2612" s="14"/>
      <c r="C2612" s="14"/>
      <c r="D2612" s="14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14"/>
    </row>
    <row r="2613" spans="1:19">
      <c r="A2613" s="14"/>
      <c r="B2613" s="14"/>
      <c r="C2613" s="14"/>
      <c r="D2613" s="14"/>
      <c r="E2613" s="14"/>
      <c r="F2613" s="14"/>
      <c r="G2613" s="14"/>
      <c r="H2613" s="14"/>
      <c r="I2613" s="14"/>
      <c r="J2613" s="14"/>
      <c r="K2613" s="14"/>
      <c r="L2613" s="14"/>
      <c r="M2613" s="14"/>
      <c r="N2613" s="14"/>
      <c r="O2613" s="14"/>
      <c r="P2613" s="14"/>
      <c r="Q2613" s="14"/>
      <c r="R2613" s="14"/>
      <c r="S2613" s="14"/>
    </row>
    <row r="2614" spans="1:19">
      <c r="A2614" s="14"/>
      <c r="B2614" s="14"/>
      <c r="C2614" s="14"/>
      <c r="D2614" s="14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14"/>
    </row>
    <row r="2615" spans="1:19">
      <c r="A2615" s="14"/>
      <c r="B2615" s="14"/>
      <c r="C2615" s="14"/>
      <c r="D2615" s="14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</row>
    <row r="2616" spans="1:19">
      <c r="A2616" s="14"/>
      <c r="B2616" s="14"/>
      <c r="C2616" s="14"/>
      <c r="D2616" s="14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14"/>
    </row>
    <row r="2617" spans="1:19">
      <c r="A2617" s="14"/>
      <c r="B2617" s="14"/>
      <c r="C2617" s="14"/>
      <c r="D2617" s="14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</row>
    <row r="2618" spans="1:19">
      <c r="A2618" s="14"/>
      <c r="B2618" s="14"/>
      <c r="C2618" s="14"/>
      <c r="D2618" s="14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</row>
    <row r="2619" spans="1:19">
      <c r="A2619" s="14"/>
      <c r="B2619" s="14"/>
      <c r="C2619" s="14"/>
      <c r="D2619" s="14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</row>
    <row r="2620" spans="1:19">
      <c r="A2620" s="14"/>
      <c r="B2620" s="14"/>
      <c r="C2620" s="14"/>
      <c r="D2620" s="14"/>
      <c r="E2620" s="14"/>
      <c r="F2620" s="1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14"/>
    </row>
    <row r="2621" spans="1:19">
      <c r="A2621" s="14"/>
      <c r="B2621" s="14"/>
      <c r="C2621" s="14"/>
      <c r="D2621" s="14"/>
      <c r="E2621" s="14"/>
      <c r="F2621" s="14"/>
      <c r="G2621" s="14"/>
      <c r="H2621" s="14"/>
      <c r="I2621" s="14"/>
      <c r="J2621" s="14"/>
      <c r="K2621" s="14"/>
      <c r="L2621" s="14"/>
      <c r="M2621" s="14"/>
      <c r="N2621" s="14"/>
      <c r="O2621" s="14"/>
      <c r="P2621" s="14"/>
      <c r="Q2621" s="14"/>
      <c r="R2621" s="14"/>
      <c r="S2621" s="14"/>
    </row>
    <row r="2622" spans="1:19">
      <c r="A2622" s="14"/>
      <c r="B2622" s="14"/>
      <c r="C2622" s="14"/>
      <c r="D2622" s="14"/>
      <c r="E2622" s="14"/>
      <c r="F2622" s="14"/>
      <c r="G2622" s="14"/>
      <c r="H2622" s="14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14"/>
    </row>
    <row r="2623" spans="1:19">
      <c r="A2623" s="14"/>
      <c r="B2623" s="14"/>
      <c r="C2623" s="14"/>
      <c r="D2623" s="14"/>
      <c r="E2623" s="14"/>
      <c r="F2623" s="14"/>
      <c r="G2623" s="14"/>
      <c r="H2623" s="14"/>
      <c r="I2623" s="14"/>
      <c r="J2623" s="14"/>
      <c r="K2623" s="14"/>
      <c r="L2623" s="14"/>
      <c r="M2623" s="14"/>
      <c r="N2623" s="14"/>
      <c r="O2623" s="14"/>
      <c r="P2623" s="14"/>
      <c r="Q2623" s="14"/>
      <c r="R2623" s="14"/>
      <c r="S2623" s="14"/>
    </row>
    <row r="2624" spans="1:19">
      <c r="A2624" s="14"/>
      <c r="B2624" s="14"/>
      <c r="C2624" s="14"/>
      <c r="D2624" s="14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</row>
    <row r="2625" spans="1:19">
      <c r="A2625" s="14"/>
      <c r="B2625" s="14"/>
      <c r="C2625" s="14"/>
      <c r="D2625" s="14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</row>
    <row r="2626" spans="1:19">
      <c r="A2626" s="14"/>
      <c r="B2626" s="14"/>
      <c r="C2626" s="14"/>
      <c r="D2626" s="14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14"/>
    </row>
    <row r="2627" spans="1:19">
      <c r="A2627" s="14"/>
      <c r="B2627" s="14"/>
      <c r="C2627" s="14"/>
      <c r="D2627" s="14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</row>
    <row r="2628" spans="1:19">
      <c r="A2628" s="14"/>
      <c r="B2628" s="14"/>
      <c r="C2628" s="14"/>
      <c r="D2628" s="14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14"/>
    </row>
    <row r="2629" spans="1:19">
      <c r="A2629" s="14"/>
      <c r="B2629" s="14"/>
      <c r="C2629" s="14"/>
      <c r="D2629" s="14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</row>
    <row r="2630" spans="1:19">
      <c r="A2630" s="14"/>
      <c r="B2630" s="14"/>
      <c r="C2630" s="14"/>
      <c r="D2630" s="14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</row>
    <row r="2631" spans="1:19">
      <c r="A2631" s="14"/>
      <c r="B2631" s="14"/>
      <c r="C2631" s="14"/>
      <c r="D2631" s="14"/>
      <c r="E2631" s="14"/>
      <c r="F2631" s="14"/>
      <c r="G2631" s="14"/>
      <c r="H2631" s="14"/>
      <c r="I2631" s="14"/>
      <c r="J2631" s="14"/>
      <c r="K2631" s="14"/>
      <c r="L2631" s="14"/>
      <c r="M2631" s="14"/>
      <c r="N2631" s="14"/>
      <c r="O2631" s="14"/>
      <c r="P2631" s="14"/>
      <c r="Q2631" s="14"/>
      <c r="R2631" s="14"/>
      <c r="S2631" s="14"/>
    </row>
    <row r="2632" spans="1:19">
      <c r="A2632" s="14"/>
      <c r="B2632" s="14"/>
      <c r="C2632" s="14"/>
      <c r="D2632" s="14"/>
      <c r="E2632" s="14"/>
      <c r="F2632" s="14"/>
      <c r="G2632" s="14"/>
      <c r="H2632" s="14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14"/>
    </row>
    <row r="2633" spans="1:19">
      <c r="A2633" s="14"/>
      <c r="B2633" s="14"/>
      <c r="C2633" s="14"/>
      <c r="D2633" s="14"/>
      <c r="E2633" s="14"/>
      <c r="F2633" s="14"/>
      <c r="G2633" s="14"/>
      <c r="H2633" s="14"/>
      <c r="I2633" s="14"/>
      <c r="J2633" s="14"/>
      <c r="K2633" s="14"/>
      <c r="L2633" s="14"/>
      <c r="M2633" s="14"/>
      <c r="N2633" s="14"/>
      <c r="O2633" s="14"/>
      <c r="P2633" s="14"/>
      <c r="Q2633" s="14"/>
      <c r="R2633" s="14"/>
      <c r="S2633" s="14"/>
    </row>
    <row r="2634" spans="1:19">
      <c r="A2634" s="14"/>
      <c r="B2634" s="14"/>
      <c r="C2634" s="14"/>
      <c r="D2634" s="14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</row>
    <row r="2635" spans="1:19">
      <c r="A2635" s="14"/>
      <c r="B2635" s="14"/>
      <c r="C2635" s="14"/>
      <c r="D2635" s="14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</row>
    <row r="2636" spans="1:19">
      <c r="A2636" s="14"/>
      <c r="B2636" s="14"/>
      <c r="C2636" s="14"/>
      <c r="D2636" s="14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</row>
    <row r="2637" spans="1:19">
      <c r="A2637" s="14"/>
      <c r="B2637" s="14"/>
      <c r="C2637" s="14"/>
      <c r="D2637" s="14"/>
      <c r="E2637" s="14"/>
      <c r="F2637" s="14"/>
      <c r="G2637" s="14"/>
      <c r="H2637" s="14"/>
      <c r="I2637" s="14"/>
      <c r="J2637" s="14"/>
      <c r="K2637" s="14"/>
      <c r="L2637" s="14"/>
      <c r="M2637" s="14"/>
      <c r="N2637" s="14"/>
      <c r="O2637" s="14"/>
      <c r="P2637" s="14"/>
      <c r="Q2637" s="14"/>
      <c r="R2637" s="14"/>
      <c r="S2637" s="14"/>
    </row>
    <row r="2638" spans="1:19">
      <c r="A2638" s="14"/>
      <c r="B2638" s="14"/>
      <c r="C2638" s="14"/>
      <c r="D2638" s="14"/>
      <c r="E2638" s="14"/>
      <c r="F2638" s="14"/>
      <c r="G2638" s="14"/>
      <c r="H2638" s="14"/>
      <c r="I2638" s="14"/>
      <c r="J2638" s="14"/>
      <c r="K2638" s="14"/>
      <c r="L2638" s="14"/>
      <c r="M2638" s="14"/>
      <c r="N2638" s="14"/>
      <c r="O2638" s="14"/>
      <c r="P2638" s="14"/>
      <c r="Q2638" s="14"/>
      <c r="R2638" s="14"/>
      <c r="S2638" s="14"/>
    </row>
    <row r="2639" spans="1:19">
      <c r="A2639" s="14"/>
      <c r="B2639" s="14"/>
      <c r="C2639" s="14"/>
      <c r="D2639" s="14"/>
      <c r="E2639" s="14"/>
      <c r="F2639" s="14"/>
      <c r="G2639" s="14"/>
      <c r="H2639" s="14"/>
      <c r="I2639" s="14"/>
      <c r="J2639" s="14"/>
      <c r="K2639" s="14"/>
      <c r="L2639" s="14"/>
      <c r="M2639" s="14"/>
      <c r="N2639" s="14"/>
      <c r="O2639" s="14"/>
      <c r="P2639" s="14"/>
      <c r="Q2639" s="14"/>
      <c r="R2639" s="14"/>
      <c r="S2639" s="14"/>
    </row>
    <row r="2640" spans="1:19">
      <c r="A2640" s="14"/>
      <c r="B2640" s="14"/>
      <c r="C2640" s="14"/>
      <c r="D2640" s="14"/>
      <c r="E2640" s="14"/>
      <c r="F2640" s="14"/>
      <c r="G2640" s="14"/>
      <c r="H2640" s="14"/>
      <c r="I2640" s="14"/>
      <c r="J2640" s="14"/>
      <c r="K2640" s="14"/>
      <c r="L2640" s="14"/>
      <c r="M2640" s="14"/>
      <c r="N2640" s="14"/>
      <c r="O2640" s="14"/>
      <c r="P2640" s="14"/>
      <c r="Q2640" s="14"/>
      <c r="R2640" s="14"/>
      <c r="S2640" s="14"/>
    </row>
    <row r="2641" spans="1:19">
      <c r="A2641" s="14"/>
      <c r="B2641" s="14"/>
      <c r="C2641" s="14"/>
      <c r="D2641" s="14"/>
      <c r="E2641" s="14"/>
      <c r="F2641" s="14"/>
      <c r="G2641" s="14"/>
      <c r="H2641" s="14"/>
      <c r="I2641" s="14"/>
      <c r="J2641" s="14"/>
      <c r="K2641" s="14"/>
      <c r="L2641" s="14"/>
      <c r="M2641" s="14"/>
      <c r="N2641" s="14"/>
      <c r="O2641" s="14"/>
      <c r="P2641" s="14"/>
      <c r="Q2641" s="14"/>
      <c r="R2641" s="14"/>
      <c r="S2641" s="14"/>
    </row>
    <row r="2642" spans="1:19">
      <c r="A2642" s="14"/>
      <c r="B2642" s="14"/>
      <c r="C2642" s="14"/>
      <c r="D2642" s="14"/>
      <c r="E2642" s="14"/>
      <c r="F2642" s="14"/>
      <c r="G2642" s="14"/>
      <c r="H2642" s="14"/>
      <c r="I2642" s="14"/>
      <c r="J2642" s="14"/>
      <c r="K2642" s="14"/>
      <c r="L2642" s="14"/>
      <c r="M2642" s="14"/>
      <c r="N2642" s="14"/>
      <c r="O2642" s="14"/>
      <c r="P2642" s="14"/>
      <c r="Q2642" s="14"/>
      <c r="R2642" s="14"/>
      <c r="S2642" s="14"/>
    </row>
    <row r="2643" spans="1:19">
      <c r="A2643" s="14"/>
      <c r="B2643" s="14"/>
      <c r="C2643" s="14"/>
      <c r="D2643" s="14"/>
      <c r="E2643" s="14"/>
      <c r="F2643" s="14"/>
      <c r="G2643" s="14"/>
      <c r="H2643" s="14"/>
      <c r="I2643" s="14"/>
      <c r="J2643" s="14"/>
      <c r="K2643" s="14"/>
      <c r="L2643" s="14"/>
      <c r="M2643" s="14"/>
      <c r="N2643" s="14"/>
      <c r="O2643" s="14"/>
      <c r="P2643" s="14"/>
      <c r="Q2643" s="14"/>
      <c r="R2643" s="14"/>
      <c r="S2643" s="14"/>
    </row>
    <row r="2644" spans="1:19">
      <c r="A2644" s="14"/>
      <c r="B2644" s="14"/>
      <c r="C2644" s="14"/>
      <c r="D2644" s="14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</row>
    <row r="2645" spans="1:19">
      <c r="A2645" s="14"/>
      <c r="B2645" s="14"/>
      <c r="C2645" s="14"/>
      <c r="D2645" s="14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</row>
    <row r="2646" spans="1:19">
      <c r="A2646" s="14"/>
      <c r="B2646" s="14"/>
      <c r="C2646" s="14"/>
      <c r="D2646" s="14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</row>
    <row r="2647" spans="1:19">
      <c r="A2647" s="14"/>
      <c r="B2647" s="14"/>
      <c r="C2647" s="14"/>
      <c r="D2647" s="14"/>
      <c r="E2647" s="14"/>
      <c r="F2647" s="14"/>
      <c r="G2647" s="14"/>
      <c r="H2647" s="14"/>
      <c r="I2647" s="14"/>
      <c r="J2647" s="14"/>
      <c r="K2647" s="14"/>
      <c r="L2647" s="14"/>
      <c r="M2647" s="14"/>
      <c r="N2647" s="14"/>
      <c r="O2647" s="14"/>
      <c r="P2647" s="14"/>
      <c r="Q2647" s="14"/>
      <c r="R2647" s="14"/>
      <c r="S2647" s="14"/>
    </row>
    <row r="2648" spans="1:19">
      <c r="A2648" s="14"/>
      <c r="B2648" s="14"/>
      <c r="C2648" s="14"/>
      <c r="D2648" s="14"/>
      <c r="E2648" s="14"/>
      <c r="F2648" s="14"/>
      <c r="G2648" s="14"/>
      <c r="H2648" s="14"/>
      <c r="I2648" s="14"/>
      <c r="J2648" s="14"/>
      <c r="K2648" s="14"/>
      <c r="L2648" s="14"/>
      <c r="M2648" s="14"/>
      <c r="N2648" s="14"/>
      <c r="O2648" s="14"/>
      <c r="P2648" s="14"/>
      <c r="Q2648" s="14"/>
      <c r="R2648" s="14"/>
      <c r="S2648" s="14"/>
    </row>
    <row r="2649" spans="1:19">
      <c r="A2649" s="14"/>
      <c r="B2649" s="14"/>
      <c r="C2649" s="14"/>
      <c r="D2649" s="14"/>
      <c r="E2649" s="14"/>
      <c r="F2649" s="14"/>
      <c r="G2649" s="14"/>
      <c r="H2649" s="14"/>
      <c r="I2649" s="14"/>
      <c r="J2649" s="14"/>
      <c r="K2649" s="14"/>
      <c r="L2649" s="14"/>
      <c r="M2649" s="14"/>
      <c r="N2649" s="14"/>
      <c r="O2649" s="14"/>
      <c r="P2649" s="14"/>
      <c r="Q2649" s="14"/>
      <c r="R2649" s="14"/>
      <c r="S2649" s="14"/>
    </row>
    <row r="2650" spans="1:19">
      <c r="A2650" s="14"/>
      <c r="B2650" s="14"/>
      <c r="C2650" s="14"/>
      <c r="D2650" s="14"/>
      <c r="E2650" s="14"/>
      <c r="F2650" s="14"/>
      <c r="G2650" s="14"/>
      <c r="H2650" s="14"/>
      <c r="I2650" s="14"/>
      <c r="J2650" s="14"/>
      <c r="K2650" s="14"/>
      <c r="L2650" s="14"/>
      <c r="M2650" s="14"/>
      <c r="N2650" s="14"/>
      <c r="O2650" s="14"/>
      <c r="P2650" s="14"/>
      <c r="Q2650" s="14"/>
      <c r="R2650" s="14"/>
      <c r="S2650" s="14"/>
    </row>
    <row r="2651" spans="1:19">
      <c r="A2651" s="14"/>
      <c r="B2651" s="14"/>
      <c r="C2651" s="14"/>
      <c r="D2651" s="14"/>
      <c r="E2651" s="14"/>
      <c r="F2651" s="14"/>
      <c r="G2651" s="14"/>
      <c r="H2651" s="14"/>
      <c r="I2651" s="14"/>
      <c r="J2651" s="14"/>
      <c r="K2651" s="14"/>
      <c r="L2651" s="14"/>
      <c r="M2651" s="14"/>
      <c r="N2651" s="14"/>
      <c r="O2651" s="14"/>
      <c r="P2651" s="14"/>
      <c r="Q2651" s="14"/>
      <c r="R2651" s="14"/>
      <c r="S2651" s="14"/>
    </row>
    <row r="2652" spans="1:19">
      <c r="A2652" s="14"/>
      <c r="B2652" s="14"/>
      <c r="C2652" s="14"/>
      <c r="D2652" s="14"/>
      <c r="E2652" s="14"/>
      <c r="F2652" s="14"/>
      <c r="G2652" s="14"/>
      <c r="H2652" s="14"/>
      <c r="I2652" s="14"/>
      <c r="J2652" s="14"/>
      <c r="K2652" s="14"/>
      <c r="L2652" s="14"/>
      <c r="M2652" s="14"/>
      <c r="N2652" s="14"/>
      <c r="O2652" s="14"/>
      <c r="P2652" s="14"/>
      <c r="Q2652" s="14"/>
      <c r="R2652" s="14"/>
      <c r="S2652" s="14"/>
    </row>
    <row r="2653" spans="1:19">
      <c r="A2653" s="14"/>
      <c r="B2653" s="14"/>
      <c r="C2653" s="14"/>
      <c r="D2653" s="14"/>
      <c r="E2653" s="14"/>
      <c r="F2653" s="14"/>
      <c r="G2653" s="14"/>
      <c r="H2653" s="14"/>
      <c r="I2653" s="14"/>
      <c r="J2653" s="14"/>
      <c r="K2653" s="14"/>
      <c r="L2653" s="14"/>
      <c r="M2653" s="14"/>
      <c r="N2653" s="14"/>
      <c r="O2653" s="14"/>
      <c r="P2653" s="14"/>
      <c r="Q2653" s="14"/>
      <c r="R2653" s="14"/>
      <c r="S2653" s="14"/>
    </row>
    <row r="2654" spans="1:19">
      <c r="A2654" s="14"/>
      <c r="B2654" s="14"/>
      <c r="C2654" s="14"/>
      <c r="D2654" s="14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</row>
    <row r="2655" spans="1:19">
      <c r="A2655" s="14"/>
      <c r="B2655" s="14"/>
      <c r="C2655" s="14"/>
      <c r="D2655" s="14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</row>
    <row r="2656" spans="1:19">
      <c r="A2656" s="14"/>
      <c r="B2656" s="14"/>
      <c r="C2656" s="14"/>
      <c r="D2656" s="14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</row>
    <row r="2657" spans="1:19">
      <c r="A2657" s="14"/>
      <c r="B2657" s="14"/>
      <c r="C2657" s="14"/>
      <c r="D2657" s="14"/>
      <c r="E2657" s="14"/>
      <c r="F2657" s="14"/>
      <c r="G2657" s="14"/>
      <c r="H2657" s="14"/>
      <c r="I2657" s="14"/>
      <c r="J2657" s="14"/>
      <c r="K2657" s="14"/>
      <c r="L2657" s="14"/>
      <c r="M2657" s="14"/>
      <c r="N2657" s="14"/>
      <c r="O2657" s="14"/>
      <c r="P2657" s="14"/>
      <c r="Q2657" s="14"/>
      <c r="R2657" s="14"/>
      <c r="S2657" s="14"/>
    </row>
    <row r="2658" spans="1:19">
      <c r="A2658" s="14"/>
      <c r="B2658" s="14"/>
      <c r="C2658" s="14"/>
      <c r="D2658" s="14"/>
      <c r="E2658" s="14"/>
      <c r="F2658" s="14"/>
      <c r="G2658" s="14"/>
      <c r="H2658" s="14"/>
      <c r="I2658" s="14"/>
      <c r="J2658" s="14"/>
      <c r="K2658" s="14"/>
      <c r="L2658" s="14"/>
      <c r="M2658" s="14"/>
      <c r="N2658" s="14"/>
      <c r="O2658" s="14"/>
      <c r="P2658" s="14"/>
      <c r="Q2658" s="14"/>
      <c r="R2658" s="14"/>
      <c r="S2658" s="14"/>
    </row>
    <row r="2659" spans="1:19">
      <c r="A2659" s="14"/>
      <c r="B2659" s="14"/>
      <c r="C2659" s="14"/>
      <c r="D2659" s="14"/>
      <c r="E2659" s="14"/>
      <c r="F2659" s="14"/>
      <c r="G2659" s="14"/>
      <c r="H2659" s="14"/>
      <c r="I2659" s="14"/>
      <c r="J2659" s="14"/>
      <c r="K2659" s="14"/>
      <c r="L2659" s="14"/>
      <c r="M2659" s="14"/>
      <c r="N2659" s="14"/>
      <c r="O2659" s="14"/>
      <c r="P2659" s="14"/>
      <c r="Q2659" s="14"/>
      <c r="R2659" s="14"/>
      <c r="S2659" s="14"/>
    </row>
    <row r="2660" spans="1:19">
      <c r="A2660" s="14"/>
      <c r="B2660" s="14"/>
      <c r="C2660" s="14"/>
      <c r="D2660" s="14"/>
      <c r="E2660" s="14"/>
      <c r="F2660" s="14"/>
      <c r="G2660" s="14"/>
      <c r="H2660" s="14"/>
      <c r="I2660" s="14"/>
      <c r="J2660" s="14"/>
      <c r="K2660" s="14"/>
      <c r="L2660" s="14"/>
      <c r="M2660" s="14"/>
      <c r="N2660" s="14"/>
      <c r="O2660" s="14"/>
      <c r="P2660" s="14"/>
      <c r="Q2660" s="14"/>
      <c r="R2660" s="14"/>
      <c r="S2660" s="14"/>
    </row>
    <row r="2661" spans="1:19">
      <c r="A2661" s="14"/>
      <c r="B2661" s="14"/>
      <c r="C2661" s="14"/>
      <c r="D2661" s="14"/>
      <c r="E2661" s="14"/>
      <c r="F2661" s="14"/>
      <c r="G2661" s="14"/>
      <c r="H2661" s="14"/>
      <c r="I2661" s="14"/>
      <c r="J2661" s="14"/>
      <c r="K2661" s="14"/>
      <c r="L2661" s="14"/>
      <c r="M2661" s="14"/>
      <c r="N2661" s="14"/>
      <c r="O2661" s="14"/>
      <c r="P2661" s="14"/>
      <c r="Q2661" s="14"/>
      <c r="R2661" s="14"/>
      <c r="S2661" s="14"/>
    </row>
    <row r="2662" spans="1:19">
      <c r="A2662" s="14"/>
      <c r="B2662" s="14"/>
      <c r="C2662" s="14"/>
      <c r="D2662" s="14"/>
      <c r="E2662" s="14"/>
      <c r="F2662" s="14"/>
      <c r="G2662" s="14"/>
      <c r="H2662" s="14"/>
      <c r="I2662" s="14"/>
      <c r="J2662" s="14"/>
      <c r="K2662" s="14"/>
      <c r="L2662" s="14"/>
      <c r="M2662" s="14"/>
      <c r="N2662" s="14"/>
      <c r="O2662" s="14"/>
      <c r="P2662" s="14"/>
      <c r="Q2662" s="14"/>
      <c r="R2662" s="14"/>
      <c r="S2662" s="14"/>
    </row>
    <row r="2663" spans="1:19">
      <c r="A2663" s="14"/>
      <c r="B2663" s="14"/>
      <c r="C2663" s="14"/>
      <c r="D2663" s="14"/>
      <c r="E2663" s="14"/>
      <c r="F2663" s="14"/>
      <c r="G2663" s="14"/>
      <c r="H2663" s="14"/>
      <c r="I2663" s="14"/>
      <c r="J2663" s="14"/>
      <c r="K2663" s="14"/>
      <c r="L2663" s="14"/>
      <c r="M2663" s="14"/>
      <c r="N2663" s="14"/>
      <c r="O2663" s="14"/>
      <c r="P2663" s="14"/>
      <c r="Q2663" s="14"/>
      <c r="R2663" s="14"/>
      <c r="S2663" s="14"/>
    </row>
    <row r="2664" spans="1:19">
      <c r="A2664" s="14"/>
      <c r="B2664" s="14"/>
      <c r="C2664" s="14"/>
      <c r="D2664" s="14"/>
      <c r="E2664" s="14"/>
      <c r="F2664" s="14"/>
      <c r="G2664" s="14"/>
      <c r="H2664" s="14"/>
      <c r="I2664" s="14"/>
      <c r="J2664" s="14"/>
      <c r="K2664" s="14"/>
      <c r="L2664" s="14"/>
      <c r="M2664" s="14"/>
      <c r="N2664" s="14"/>
      <c r="O2664" s="14"/>
      <c r="P2664" s="14"/>
      <c r="Q2664" s="14"/>
      <c r="R2664" s="14"/>
      <c r="S2664" s="14"/>
    </row>
    <row r="2665" spans="1:19">
      <c r="A2665" s="14"/>
      <c r="B2665" s="14"/>
      <c r="C2665" s="14"/>
      <c r="D2665" s="14"/>
      <c r="E2665" s="14"/>
      <c r="F2665" s="14"/>
      <c r="G2665" s="14"/>
      <c r="H2665" s="14"/>
      <c r="I2665" s="14"/>
      <c r="J2665" s="14"/>
      <c r="K2665" s="14"/>
      <c r="L2665" s="14"/>
      <c r="M2665" s="14"/>
      <c r="N2665" s="14"/>
      <c r="O2665" s="14"/>
      <c r="P2665" s="14"/>
      <c r="Q2665" s="14"/>
      <c r="R2665" s="14"/>
      <c r="S2665" s="14"/>
    </row>
    <row r="2666" spans="1:19">
      <c r="A2666" s="14"/>
      <c r="B2666" s="14"/>
      <c r="C2666" s="14"/>
      <c r="D2666" s="14"/>
      <c r="E2666" s="14"/>
      <c r="F2666" s="14"/>
      <c r="G2666" s="14"/>
      <c r="H2666" s="14"/>
      <c r="I2666" s="14"/>
      <c r="J2666" s="14"/>
      <c r="K2666" s="14"/>
      <c r="L2666" s="14"/>
      <c r="M2666" s="14"/>
      <c r="N2666" s="14"/>
      <c r="O2666" s="14"/>
      <c r="P2666" s="14"/>
      <c r="Q2666" s="14"/>
      <c r="R2666" s="14"/>
      <c r="S2666" s="14"/>
    </row>
    <row r="2667" spans="1:19">
      <c r="A2667" s="14"/>
      <c r="B2667" s="14"/>
      <c r="C2667" s="14"/>
      <c r="D2667" s="14"/>
      <c r="E2667" s="14"/>
      <c r="F2667" s="14"/>
      <c r="G2667" s="14"/>
      <c r="H2667" s="14"/>
      <c r="I2667" s="14"/>
      <c r="J2667" s="14"/>
      <c r="K2667" s="14"/>
      <c r="L2667" s="14"/>
      <c r="M2667" s="14"/>
      <c r="N2667" s="14"/>
      <c r="O2667" s="14"/>
      <c r="P2667" s="14"/>
      <c r="Q2667" s="14"/>
      <c r="R2667" s="14"/>
      <c r="S2667" s="14"/>
    </row>
    <row r="2668" spans="1:19">
      <c r="A2668" s="14"/>
      <c r="B2668" s="14"/>
      <c r="C2668" s="14"/>
      <c r="D2668" s="14"/>
      <c r="E2668" s="14"/>
      <c r="F2668" s="14"/>
      <c r="G2668" s="14"/>
      <c r="H2668" s="14"/>
      <c r="I2668" s="14"/>
      <c r="J2668" s="14"/>
      <c r="K2668" s="14"/>
      <c r="L2668" s="14"/>
      <c r="M2668" s="14"/>
      <c r="N2668" s="14"/>
      <c r="O2668" s="14"/>
      <c r="P2668" s="14"/>
      <c r="Q2668" s="14"/>
      <c r="R2668" s="14"/>
      <c r="S2668" s="14"/>
    </row>
    <row r="2669" spans="1:19">
      <c r="A2669" s="14"/>
      <c r="B2669" s="14"/>
      <c r="C2669" s="14"/>
      <c r="D2669" s="14"/>
      <c r="E2669" s="14"/>
      <c r="F2669" s="14"/>
      <c r="G2669" s="14"/>
      <c r="H2669" s="14"/>
      <c r="I2669" s="14"/>
      <c r="J2669" s="14"/>
      <c r="K2669" s="14"/>
      <c r="L2669" s="14"/>
      <c r="M2669" s="14"/>
      <c r="N2669" s="14"/>
      <c r="O2669" s="14"/>
      <c r="P2669" s="14"/>
      <c r="Q2669" s="14"/>
      <c r="R2669" s="14"/>
      <c r="S2669" s="14"/>
    </row>
    <row r="2670" spans="1:19">
      <c r="A2670" s="14"/>
      <c r="B2670" s="14"/>
      <c r="C2670" s="14"/>
      <c r="D2670" s="14"/>
      <c r="E2670" s="14"/>
      <c r="F2670" s="14"/>
      <c r="G2670" s="14"/>
      <c r="H2670" s="14"/>
      <c r="I2670" s="14"/>
      <c r="J2670" s="14"/>
      <c r="K2670" s="14"/>
      <c r="L2670" s="14"/>
      <c r="M2670" s="14"/>
      <c r="N2670" s="14"/>
      <c r="O2670" s="14"/>
      <c r="P2670" s="14"/>
      <c r="Q2670" s="14"/>
      <c r="R2670" s="14"/>
      <c r="S2670" s="14"/>
    </row>
    <row r="2671" spans="1:19">
      <c r="A2671" s="14"/>
      <c r="B2671" s="14"/>
      <c r="C2671" s="14"/>
      <c r="D2671" s="14"/>
      <c r="E2671" s="14"/>
      <c r="F2671" s="14"/>
      <c r="G2671" s="14"/>
      <c r="H2671" s="14"/>
      <c r="I2671" s="14"/>
      <c r="J2671" s="14"/>
      <c r="K2671" s="14"/>
      <c r="L2671" s="14"/>
      <c r="M2671" s="14"/>
      <c r="N2671" s="14"/>
      <c r="O2671" s="14"/>
      <c r="P2671" s="14"/>
      <c r="Q2671" s="14"/>
      <c r="R2671" s="14"/>
      <c r="S2671" s="14"/>
    </row>
    <row r="2672" spans="1:19">
      <c r="A2672" s="14"/>
      <c r="B2672" s="14"/>
      <c r="C2672" s="14"/>
      <c r="D2672" s="14"/>
      <c r="E2672" s="14"/>
      <c r="F2672" s="14"/>
      <c r="G2672" s="14"/>
      <c r="H2672" s="14"/>
      <c r="I2672" s="14"/>
      <c r="J2672" s="14"/>
      <c r="K2672" s="14"/>
      <c r="L2672" s="14"/>
      <c r="M2672" s="14"/>
      <c r="N2672" s="14"/>
      <c r="O2672" s="14"/>
      <c r="P2672" s="14"/>
      <c r="Q2672" s="14"/>
      <c r="R2672" s="14"/>
      <c r="S2672" s="14"/>
    </row>
    <row r="2673" spans="1:19">
      <c r="A2673" s="14"/>
      <c r="B2673" s="14"/>
      <c r="C2673" s="14"/>
      <c r="D2673" s="14"/>
      <c r="E2673" s="14"/>
      <c r="F2673" s="14"/>
      <c r="G2673" s="14"/>
      <c r="H2673" s="14"/>
      <c r="I2673" s="14"/>
      <c r="J2673" s="14"/>
      <c r="K2673" s="14"/>
      <c r="L2673" s="14"/>
      <c r="M2673" s="14"/>
      <c r="N2673" s="14"/>
      <c r="O2673" s="14"/>
      <c r="P2673" s="14"/>
      <c r="Q2673" s="14"/>
      <c r="R2673" s="14"/>
      <c r="S2673" s="14"/>
    </row>
    <row r="2674" spans="1:19">
      <c r="A2674" s="14"/>
      <c r="B2674" s="14"/>
      <c r="C2674" s="14"/>
      <c r="D2674" s="14"/>
      <c r="E2674" s="14"/>
      <c r="F2674" s="14"/>
      <c r="G2674" s="14"/>
      <c r="H2674" s="14"/>
      <c r="I2674" s="14"/>
      <c r="J2674" s="14"/>
      <c r="K2674" s="14"/>
      <c r="L2674" s="14"/>
      <c r="M2674" s="14"/>
      <c r="N2674" s="14"/>
      <c r="O2674" s="14"/>
      <c r="P2674" s="14"/>
      <c r="Q2674" s="14"/>
      <c r="R2674" s="14"/>
      <c r="S2674" s="14"/>
    </row>
    <row r="2675" spans="1:19">
      <c r="A2675" s="14"/>
      <c r="B2675" s="14"/>
      <c r="C2675" s="14"/>
      <c r="D2675" s="14"/>
      <c r="E2675" s="14"/>
      <c r="F2675" s="14"/>
      <c r="G2675" s="14"/>
      <c r="H2675" s="14"/>
      <c r="I2675" s="14"/>
      <c r="J2675" s="14"/>
      <c r="K2675" s="14"/>
      <c r="L2675" s="14"/>
      <c r="M2675" s="14"/>
      <c r="N2675" s="14"/>
      <c r="O2675" s="14"/>
      <c r="P2675" s="14"/>
      <c r="Q2675" s="14"/>
      <c r="R2675" s="14"/>
      <c r="S2675" s="14"/>
    </row>
    <row r="2676" spans="1:19">
      <c r="A2676" s="14"/>
      <c r="B2676" s="14"/>
      <c r="C2676" s="14"/>
      <c r="D2676" s="14"/>
      <c r="E2676" s="14"/>
      <c r="F2676" s="14"/>
      <c r="G2676" s="14"/>
      <c r="H2676" s="14"/>
      <c r="I2676" s="14"/>
      <c r="J2676" s="14"/>
      <c r="K2676" s="14"/>
      <c r="L2676" s="14"/>
      <c r="M2676" s="14"/>
      <c r="N2676" s="14"/>
      <c r="O2676" s="14"/>
      <c r="P2676" s="14"/>
      <c r="Q2676" s="14"/>
      <c r="R2676" s="14"/>
      <c r="S2676" s="14"/>
    </row>
    <row r="2677" spans="1:19">
      <c r="A2677" s="14"/>
      <c r="B2677" s="14"/>
      <c r="C2677" s="14"/>
      <c r="D2677" s="14"/>
      <c r="E2677" s="14"/>
      <c r="F2677" s="14"/>
      <c r="G2677" s="14"/>
      <c r="H2677" s="14"/>
      <c r="I2677" s="14"/>
      <c r="J2677" s="14"/>
      <c r="K2677" s="14"/>
      <c r="L2677" s="14"/>
      <c r="M2677" s="14"/>
      <c r="N2677" s="14"/>
      <c r="O2677" s="14"/>
      <c r="P2677" s="14"/>
      <c r="Q2677" s="14"/>
      <c r="R2677" s="14"/>
      <c r="S2677" s="14"/>
    </row>
    <row r="2678" spans="1:19">
      <c r="A2678" s="14"/>
      <c r="B2678" s="14"/>
      <c r="C2678" s="14"/>
      <c r="D2678" s="14"/>
      <c r="E2678" s="14"/>
      <c r="F2678" s="14"/>
      <c r="G2678" s="14"/>
      <c r="H2678" s="14"/>
      <c r="I2678" s="14"/>
      <c r="J2678" s="14"/>
      <c r="K2678" s="14"/>
      <c r="L2678" s="14"/>
      <c r="M2678" s="14"/>
      <c r="N2678" s="14"/>
      <c r="O2678" s="14"/>
      <c r="P2678" s="14"/>
      <c r="Q2678" s="14"/>
      <c r="R2678" s="14"/>
      <c r="S2678" s="14"/>
    </row>
    <row r="2679" spans="1:19">
      <c r="A2679" s="14"/>
      <c r="B2679" s="14"/>
      <c r="C2679" s="14"/>
      <c r="D2679" s="14"/>
      <c r="E2679" s="14"/>
      <c r="F2679" s="14"/>
      <c r="G2679" s="14"/>
      <c r="H2679" s="14"/>
      <c r="I2679" s="14"/>
      <c r="J2679" s="14"/>
      <c r="K2679" s="14"/>
      <c r="L2679" s="14"/>
      <c r="M2679" s="14"/>
      <c r="N2679" s="14"/>
      <c r="O2679" s="14"/>
      <c r="P2679" s="14"/>
      <c r="Q2679" s="14"/>
      <c r="R2679" s="14"/>
      <c r="S2679" s="14"/>
    </row>
    <row r="2680" spans="1:19">
      <c r="A2680" s="14"/>
      <c r="B2680" s="14"/>
      <c r="C2680" s="14"/>
      <c r="D2680" s="14"/>
      <c r="E2680" s="14"/>
      <c r="F2680" s="14"/>
      <c r="G2680" s="14"/>
      <c r="H2680" s="14"/>
      <c r="I2680" s="14"/>
      <c r="J2680" s="14"/>
      <c r="K2680" s="14"/>
      <c r="L2680" s="14"/>
      <c r="M2680" s="14"/>
      <c r="N2680" s="14"/>
      <c r="O2680" s="14"/>
      <c r="P2680" s="14"/>
      <c r="Q2680" s="14"/>
      <c r="R2680" s="14"/>
      <c r="S2680" s="14"/>
    </row>
    <row r="2681" spans="1:19">
      <c r="A2681" s="14"/>
      <c r="B2681" s="14"/>
      <c r="C2681" s="14"/>
      <c r="D2681" s="14"/>
      <c r="E2681" s="14"/>
      <c r="F2681" s="14"/>
      <c r="G2681" s="14"/>
      <c r="H2681" s="14"/>
      <c r="I2681" s="14"/>
      <c r="J2681" s="14"/>
      <c r="K2681" s="14"/>
      <c r="L2681" s="14"/>
      <c r="M2681" s="14"/>
      <c r="N2681" s="14"/>
      <c r="O2681" s="14"/>
      <c r="P2681" s="14"/>
      <c r="Q2681" s="14"/>
      <c r="R2681" s="14"/>
      <c r="S2681" s="14"/>
    </row>
    <row r="2682" spans="1:19">
      <c r="A2682" s="14"/>
      <c r="B2682" s="14"/>
      <c r="C2682" s="14"/>
      <c r="D2682" s="14"/>
      <c r="E2682" s="14"/>
      <c r="F2682" s="14"/>
      <c r="G2682" s="14"/>
      <c r="H2682" s="14"/>
      <c r="I2682" s="14"/>
      <c r="J2682" s="14"/>
      <c r="K2682" s="14"/>
      <c r="L2682" s="14"/>
      <c r="M2682" s="14"/>
      <c r="N2682" s="14"/>
      <c r="O2682" s="14"/>
      <c r="P2682" s="14"/>
      <c r="Q2682" s="14"/>
      <c r="R2682" s="14"/>
      <c r="S2682" s="14"/>
    </row>
    <row r="2683" spans="1:19">
      <c r="A2683" s="14"/>
      <c r="B2683" s="14"/>
      <c r="C2683" s="14"/>
      <c r="D2683" s="14"/>
      <c r="E2683" s="14"/>
      <c r="F2683" s="14"/>
      <c r="G2683" s="14"/>
      <c r="H2683" s="14"/>
      <c r="I2683" s="14"/>
      <c r="J2683" s="14"/>
      <c r="K2683" s="14"/>
      <c r="L2683" s="14"/>
      <c r="M2683" s="14"/>
      <c r="N2683" s="14"/>
      <c r="O2683" s="14"/>
      <c r="P2683" s="14"/>
      <c r="Q2683" s="14"/>
      <c r="R2683" s="14"/>
      <c r="S2683" s="14"/>
    </row>
    <row r="2684" spans="1:19">
      <c r="A2684" s="14"/>
      <c r="B2684" s="14"/>
      <c r="C2684" s="14"/>
      <c r="D2684" s="14"/>
      <c r="E2684" s="14"/>
      <c r="F2684" s="14"/>
      <c r="G2684" s="14"/>
      <c r="H2684" s="14"/>
      <c r="I2684" s="14"/>
      <c r="J2684" s="14"/>
      <c r="K2684" s="14"/>
      <c r="L2684" s="14"/>
      <c r="M2684" s="14"/>
      <c r="N2684" s="14"/>
      <c r="O2684" s="14"/>
      <c r="P2684" s="14"/>
      <c r="Q2684" s="14"/>
      <c r="R2684" s="14"/>
      <c r="S2684" s="14"/>
    </row>
    <row r="2685" spans="1:19">
      <c r="A2685" s="14"/>
      <c r="B2685" s="14"/>
      <c r="C2685" s="14"/>
      <c r="D2685" s="14"/>
      <c r="E2685" s="14"/>
      <c r="F2685" s="14"/>
      <c r="G2685" s="14"/>
      <c r="H2685" s="14"/>
      <c r="I2685" s="14"/>
      <c r="J2685" s="14"/>
      <c r="K2685" s="14"/>
      <c r="L2685" s="14"/>
      <c r="M2685" s="14"/>
      <c r="N2685" s="14"/>
      <c r="O2685" s="14"/>
      <c r="P2685" s="14"/>
      <c r="Q2685" s="14"/>
      <c r="R2685" s="14"/>
      <c r="S2685" s="14"/>
    </row>
    <row r="2686" spans="1:19">
      <c r="A2686" s="14"/>
      <c r="B2686" s="14"/>
      <c r="C2686" s="14"/>
      <c r="D2686" s="14"/>
      <c r="E2686" s="14"/>
      <c r="F2686" s="14"/>
      <c r="G2686" s="14"/>
      <c r="H2686" s="14"/>
      <c r="I2686" s="14"/>
      <c r="J2686" s="14"/>
      <c r="K2686" s="14"/>
      <c r="L2686" s="14"/>
      <c r="M2686" s="14"/>
      <c r="N2686" s="14"/>
      <c r="O2686" s="14"/>
      <c r="P2686" s="14"/>
      <c r="Q2686" s="14"/>
      <c r="R2686" s="14"/>
      <c r="S2686" s="14"/>
    </row>
    <row r="2687" spans="1:19">
      <c r="A2687" s="14"/>
      <c r="B2687" s="14"/>
      <c r="C2687" s="14"/>
      <c r="D2687" s="14"/>
      <c r="E2687" s="14"/>
      <c r="F2687" s="14"/>
      <c r="G2687" s="14"/>
      <c r="H2687" s="14"/>
      <c r="I2687" s="14"/>
      <c r="J2687" s="14"/>
      <c r="K2687" s="14"/>
      <c r="L2687" s="14"/>
      <c r="M2687" s="14"/>
      <c r="N2687" s="14"/>
      <c r="O2687" s="14"/>
      <c r="P2687" s="14"/>
      <c r="Q2687" s="14"/>
      <c r="R2687" s="14"/>
      <c r="S2687" s="14"/>
    </row>
    <row r="2688" spans="1:19">
      <c r="A2688" s="14"/>
      <c r="B2688" s="14"/>
      <c r="C2688" s="14"/>
      <c r="D2688" s="14"/>
      <c r="E2688" s="14"/>
      <c r="F2688" s="14"/>
      <c r="G2688" s="14"/>
      <c r="H2688" s="14"/>
      <c r="I2688" s="14"/>
      <c r="J2688" s="14"/>
      <c r="K2688" s="14"/>
      <c r="L2688" s="14"/>
      <c r="M2688" s="14"/>
      <c r="N2688" s="14"/>
      <c r="O2688" s="14"/>
      <c r="P2688" s="14"/>
      <c r="Q2688" s="14"/>
      <c r="R2688" s="14"/>
      <c r="S2688" s="14"/>
    </row>
    <row r="2689" spans="1:19">
      <c r="A2689" s="14"/>
      <c r="B2689" s="14"/>
      <c r="C2689" s="14"/>
      <c r="D2689" s="14"/>
      <c r="E2689" s="14"/>
      <c r="F2689" s="14"/>
      <c r="G2689" s="14"/>
      <c r="H2689" s="14"/>
      <c r="I2689" s="14"/>
      <c r="J2689" s="14"/>
      <c r="K2689" s="14"/>
      <c r="L2689" s="14"/>
      <c r="M2689" s="14"/>
      <c r="N2689" s="14"/>
      <c r="O2689" s="14"/>
      <c r="P2689" s="14"/>
      <c r="Q2689" s="14"/>
      <c r="R2689" s="14"/>
      <c r="S2689" s="14"/>
    </row>
    <row r="2690" spans="1:19">
      <c r="A2690" s="14"/>
      <c r="B2690" s="14"/>
      <c r="C2690" s="14"/>
      <c r="D2690" s="14"/>
      <c r="E2690" s="14"/>
      <c r="F2690" s="14"/>
      <c r="G2690" s="14"/>
      <c r="H2690" s="14"/>
      <c r="I2690" s="14"/>
      <c r="J2690" s="14"/>
      <c r="K2690" s="14"/>
      <c r="L2690" s="14"/>
      <c r="M2690" s="14"/>
      <c r="N2690" s="14"/>
      <c r="O2690" s="14"/>
      <c r="P2690" s="14"/>
      <c r="Q2690" s="14"/>
      <c r="R2690" s="14"/>
      <c r="S2690" s="14"/>
    </row>
    <row r="2691" spans="1:19">
      <c r="A2691" s="14"/>
      <c r="B2691" s="14"/>
      <c r="C2691" s="14"/>
      <c r="D2691" s="14"/>
      <c r="E2691" s="14"/>
      <c r="F2691" s="14"/>
      <c r="G2691" s="14"/>
      <c r="H2691" s="14"/>
      <c r="I2691" s="14"/>
      <c r="J2691" s="14"/>
      <c r="K2691" s="14"/>
      <c r="L2691" s="14"/>
      <c r="M2691" s="14"/>
      <c r="N2691" s="14"/>
      <c r="O2691" s="14"/>
      <c r="P2691" s="14"/>
      <c r="Q2691" s="14"/>
      <c r="R2691" s="14"/>
      <c r="S2691" s="14"/>
    </row>
    <row r="2692" spans="1:19">
      <c r="A2692" s="14"/>
      <c r="B2692" s="14"/>
      <c r="C2692" s="14"/>
      <c r="D2692" s="14"/>
      <c r="E2692" s="14"/>
      <c r="F2692" s="14"/>
      <c r="G2692" s="14"/>
      <c r="H2692" s="14"/>
      <c r="I2692" s="14"/>
      <c r="J2692" s="14"/>
      <c r="K2692" s="14"/>
      <c r="L2692" s="14"/>
      <c r="M2692" s="14"/>
      <c r="N2692" s="14"/>
      <c r="O2692" s="14"/>
      <c r="P2692" s="14"/>
      <c r="Q2692" s="14"/>
      <c r="R2692" s="14"/>
      <c r="S2692" s="14"/>
    </row>
    <row r="2693" spans="1:19">
      <c r="A2693" s="14"/>
      <c r="B2693" s="14"/>
      <c r="C2693" s="14"/>
      <c r="D2693" s="14"/>
      <c r="E2693" s="14"/>
      <c r="F2693" s="14"/>
      <c r="G2693" s="14"/>
      <c r="H2693" s="14"/>
      <c r="I2693" s="14"/>
      <c r="J2693" s="14"/>
      <c r="K2693" s="14"/>
      <c r="L2693" s="14"/>
      <c r="M2693" s="14"/>
      <c r="N2693" s="14"/>
      <c r="O2693" s="14"/>
      <c r="P2693" s="14"/>
      <c r="Q2693" s="14"/>
      <c r="R2693" s="14"/>
      <c r="S2693" s="14"/>
    </row>
    <row r="2694" spans="1:19">
      <c r="A2694" s="14"/>
      <c r="B2694" s="14"/>
      <c r="C2694" s="14"/>
      <c r="D2694" s="14"/>
      <c r="E2694" s="14"/>
      <c r="F2694" s="14"/>
      <c r="G2694" s="14"/>
      <c r="H2694" s="14"/>
      <c r="I2694" s="14"/>
      <c r="J2694" s="14"/>
      <c r="K2694" s="14"/>
      <c r="L2694" s="14"/>
      <c r="M2694" s="14"/>
      <c r="N2694" s="14"/>
      <c r="O2694" s="14"/>
      <c r="P2694" s="14"/>
      <c r="Q2694" s="14"/>
      <c r="R2694" s="14"/>
      <c r="S2694" s="14"/>
    </row>
    <row r="2695" spans="1:19">
      <c r="A2695" s="14"/>
      <c r="B2695" s="14"/>
      <c r="C2695" s="14"/>
      <c r="D2695" s="14"/>
      <c r="E2695" s="14"/>
      <c r="F2695" s="14"/>
      <c r="G2695" s="14"/>
      <c r="H2695" s="14"/>
      <c r="I2695" s="14"/>
      <c r="J2695" s="14"/>
      <c r="K2695" s="14"/>
      <c r="L2695" s="14"/>
      <c r="M2695" s="14"/>
      <c r="N2695" s="14"/>
      <c r="O2695" s="14"/>
      <c r="P2695" s="14"/>
      <c r="Q2695" s="14"/>
      <c r="R2695" s="14"/>
      <c r="S2695" s="14"/>
    </row>
    <row r="2696" spans="1:19">
      <c r="A2696" s="14"/>
      <c r="B2696" s="14"/>
      <c r="C2696" s="14"/>
      <c r="D2696" s="14"/>
      <c r="E2696" s="14"/>
      <c r="F2696" s="14"/>
      <c r="G2696" s="14"/>
      <c r="H2696" s="14"/>
      <c r="I2696" s="14"/>
      <c r="J2696" s="14"/>
      <c r="K2696" s="14"/>
      <c r="L2696" s="14"/>
      <c r="M2696" s="14"/>
      <c r="N2696" s="14"/>
      <c r="O2696" s="14"/>
      <c r="P2696" s="14"/>
      <c r="Q2696" s="14"/>
      <c r="R2696" s="14"/>
      <c r="S2696" s="14"/>
    </row>
    <row r="2697" spans="1:19">
      <c r="A2697" s="14"/>
      <c r="B2697" s="14"/>
      <c r="C2697" s="14"/>
      <c r="D2697" s="14"/>
      <c r="E2697" s="14"/>
      <c r="F2697" s="14"/>
      <c r="G2697" s="14"/>
      <c r="H2697" s="14"/>
      <c r="I2697" s="14"/>
      <c r="J2697" s="14"/>
      <c r="K2697" s="14"/>
      <c r="L2697" s="14"/>
      <c r="M2697" s="14"/>
      <c r="N2697" s="14"/>
      <c r="O2697" s="14"/>
      <c r="P2697" s="14"/>
      <c r="Q2697" s="14"/>
      <c r="R2697" s="14"/>
      <c r="S2697" s="14"/>
    </row>
    <row r="2698" spans="1:19">
      <c r="A2698" s="14"/>
      <c r="B2698" s="14"/>
      <c r="C2698" s="14"/>
      <c r="D2698" s="14"/>
      <c r="E2698" s="14"/>
      <c r="F2698" s="14"/>
      <c r="G2698" s="14"/>
      <c r="H2698" s="14"/>
      <c r="I2698" s="14"/>
      <c r="J2698" s="14"/>
      <c r="K2698" s="14"/>
      <c r="L2698" s="14"/>
      <c r="M2698" s="14"/>
      <c r="N2698" s="14"/>
      <c r="O2698" s="14"/>
      <c r="P2698" s="14"/>
      <c r="Q2698" s="14"/>
      <c r="R2698" s="14"/>
      <c r="S2698" s="14"/>
    </row>
    <row r="2699" spans="1:19">
      <c r="A2699" s="14"/>
      <c r="B2699" s="14"/>
      <c r="C2699" s="14"/>
      <c r="D2699" s="14"/>
      <c r="E2699" s="14"/>
      <c r="F2699" s="14"/>
      <c r="G2699" s="14"/>
      <c r="H2699" s="14"/>
      <c r="I2699" s="14"/>
      <c r="J2699" s="14"/>
      <c r="K2699" s="14"/>
      <c r="L2699" s="14"/>
      <c r="M2699" s="14"/>
      <c r="N2699" s="14"/>
      <c r="O2699" s="14"/>
      <c r="P2699" s="14"/>
      <c r="Q2699" s="14"/>
      <c r="R2699" s="14"/>
      <c r="S2699" s="14"/>
    </row>
    <row r="2700" spans="1:19">
      <c r="A2700" s="14"/>
      <c r="B2700" s="14"/>
      <c r="C2700" s="14"/>
      <c r="D2700" s="14"/>
      <c r="E2700" s="14"/>
      <c r="F2700" s="14"/>
      <c r="G2700" s="14"/>
      <c r="H2700" s="14"/>
      <c r="I2700" s="14"/>
      <c r="J2700" s="14"/>
      <c r="K2700" s="14"/>
      <c r="L2700" s="14"/>
      <c r="M2700" s="14"/>
      <c r="N2700" s="14"/>
      <c r="O2700" s="14"/>
      <c r="P2700" s="14"/>
      <c r="Q2700" s="14"/>
      <c r="R2700" s="14"/>
      <c r="S2700" s="14"/>
    </row>
    <row r="2701" spans="1:19">
      <c r="A2701" s="14"/>
      <c r="B2701" s="14"/>
      <c r="C2701" s="14"/>
      <c r="D2701" s="14"/>
      <c r="E2701" s="14"/>
      <c r="F2701" s="14"/>
      <c r="G2701" s="14"/>
      <c r="H2701" s="14"/>
      <c r="I2701" s="14"/>
      <c r="J2701" s="14"/>
      <c r="K2701" s="14"/>
      <c r="L2701" s="14"/>
      <c r="M2701" s="14"/>
      <c r="N2701" s="14"/>
      <c r="O2701" s="14"/>
      <c r="P2701" s="14"/>
      <c r="Q2701" s="14"/>
      <c r="R2701" s="14"/>
      <c r="S2701" s="14"/>
    </row>
    <row r="2702" spans="1:19">
      <c r="A2702" s="14"/>
      <c r="B2702" s="14"/>
      <c r="C2702" s="14"/>
      <c r="D2702" s="14"/>
      <c r="E2702" s="14"/>
      <c r="F2702" s="14"/>
      <c r="G2702" s="14"/>
      <c r="H2702" s="14"/>
      <c r="I2702" s="14"/>
      <c r="J2702" s="14"/>
      <c r="K2702" s="14"/>
      <c r="L2702" s="14"/>
      <c r="M2702" s="14"/>
      <c r="N2702" s="14"/>
      <c r="O2702" s="14"/>
      <c r="P2702" s="14"/>
      <c r="Q2702" s="14"/>
      <c r="R2702" s="14"/>
      <c r="S2702" s="14"/>
    </row>
    <row r="2703" spans="1:19">
      <c r="A2703" s="14"/>
      <c r="B2703" s="14"/>
      <c r="C2703" s="14"/>
      <c r="D2703" s="14"/>
      <c r="E2703" s="14"/>
      <c r="F2703" s="14"/>
      <c r="G2703" s="14"/>
      <c r="H2703" s="14"/>
      <c r="I2703" s="14"/>
      <c r="J2703" s="14"/>
      <c r="K2703" s="14"/>
      <c r="L2703" s="14"/>
      <c r="M2703" s="14"/>
      <c r="N2703" s="14"/>
      <c r="O2703" s="14"/>
      <c r="P2703" s="14"/>
      <c r="Q2703" s="14"/>
      <c r="R2703" s="14"/>
      <c r="S2703" s="14"/>
    </row>
    <row r="2704" spans="1:19">
      <c r="A2704" s="14"/>
      <c r="B2704" s="14"/>
      <c r="C2704" s="14"/>
      <c r="D2704" s="14"/>
      <c r="E2704" s="14"/>
      <c r="F2704" s="14"/>
      <c r="G2704" s="14"/>
      <c r="H2704" s="14"/>
      <c r="I2704" s="14"/>
      <c r="J2704" s="14"/>
      <c r="K2704" s="14"/>
      <c r="L2704" s="14"/>
      <c r="M2704" s="14"/>
      <c r="N2704" s="14"/>
      <c r="O2704" s="14"/>
      <c r="P2704" s="14"/>
      <c r="Q2704" s="14"/>
      <c r="R2704" s="14"/>
      <c r="S2704" s="14"/>
    </row>
    <row r="2705" spans="1:19">
      <c r="A2705" s="14"/>
      <c r="B2705" s="14"/>
      <c r="C2705" s="14"/>
      <c r="D2705" s="14"/>
      <c r="E2705" s="14"/>
      <c r="F2705" s="14"/>
      <c r="G2705" s="14"/>
      <c r="H2705" s="14"/>
      <c r="I2705" s="14"/>
      <c r="J2705" s="14"/>
      <c r="K2705" s="14"/>
      <c r="L2705" s="14"/>
      <c r="M2705" s="14"/>
      <c r="N2705" s="14"/>
      <c r="O2705" s="14"/>
      <c r="P2705" s="14"/>
      <c r="Q2705" s="14"/>
      <c r="R2705" s="14"/>
      <c r="S2705" s="14"/>
    </row>
    <row r="2706" spans="1:19">
      <c r="A2706" s="14"/>
      <c r="B2706" s="14"/>
      <c r="C2706" s="14"/>
      <c r="D2706" s="14"/>
      <c r="E2706" s="14"/>
      <c r="F2706" s="14"/>
      <c r="G2706" s="14"/>
      <c r="H2706" s="14"/>
      <c r="I2706" s="14"/>
      <c r="J2706" s="14"/>
      <c r="K2706" s="14"/>
      <c r="L2706" s="14"/>
      <c r="M2706" s="14"/>
      <c r="N2706" s="14"/>
      <c r="O2706" s="14"/>
      <c r="P2706" s="14"/>
      <c r="Q2706" s="14"/>
      <c r="R2706" s="14"/>
      <c r="S2706" s="14"/>
    </row>
    <row r="2707" spans="1:19">
      <c r="A2707" s="14"/>
      <c r="B2707" s="14"/>
      <c r="C2707" s="14"/>
      <c r="D2707" s="14"/>
      <c r="E2707" s="14"/>
      <c r="F2707" s="14"/>
      <c r="G2707" s="14"/>
      <c r="H2707" s="14"/>
      <c r="I2707" s="14"/>
      <c r="J2707" s="14"/>
      <c r="K2707" s="14"/>
      <c r="L2707" s="14"/>
      <c r="M2707" s="14"/>
      <c r="N2707" s="14"/>
      <c r="O2707" s="14"/>
      <c r="P2707" s="14"/>
      <c r="Q2707" s="14"/>
      <c r="R2707" s="14"/>
      <c r="S2707" s="14"/>
    </row>
    <row r="2708" spans="1:19">
      <c r="A2708" s="14"/>
      <c r="B2708" s="14"/>
      <c r="C2708" s="14"/>
      <c r="D2708" s="14"/>
      <c r="E2708" s="14"/>
      <c r="F2708" s="14"/>
      <c r="G2708" s="14"/>
      <c r="H2708" s="14"/>
      <c r="I2708" s="14"/>
      <c r="J2708" s="14"/>
      <c r="K2708" s="14"/>
      <c r="L2708" s="14"/>
      <c r="M2708" s="14"/>
      <c r="N2708" s="14"/>
      <c r="O2708" s="14"/>
      <c r="P2708" s="14"/>
      <c r="Q2708" s="14"/>
      <c r="R2708" s="14"/>
      <c r="S2708" s="14"/>
    </row>
    <row r="2709" spans="1:19">
      <c r="A2709" s="14"/>
      <c r="B2709" s="14"/>
      <c r="C2709" s="14"/>
      <c r="D2709" s="14"/>
      <c r="E2709" s="14"/>
      <c r="F2709" s="14"/>
      <c r="G2709" s="14"/>
      <c r="H2709" s="14"/>
      <c r="I2709" s="14"/>
      <c r="J2709" s="14"/>
      <c r="K2709" s="14"/>
      <c r="L2709" s="14"/>
      <c r="M2709" s="14"/>
      <c r="N2709" s="14"/>
      <c r="O2709" s="14"/>
      <c r="P2709" s="14"/>
      <c r="Q2709" s="14"/>
      <c r="R2709" s="14"/>
      <c r="S2709" s="14"/>
    </row>
    <row r="2710" spans="1:19">
      <c r="A2710" s="14"/>
      <c r="B2710" s="14"/>
      <c r="C2710" s="14"/>
      <c r="D2710" s="14"/>
      <c r="E2710" s="14"/>
      <c r="F2710" s="14"/>
      <c r="G2710" s="14"/>
      <c r="H2710" s="14"/>
      <c r="I2710" s="14"/>
      <c r="J2710" s="14"/>
      <c r="K2710" s="14"/>
      <c r="L2710" s="14"/>
      <c r="M2710" s="14"/>
      <c r="N2710" s="14"/>
      <c r="O2710" s="14"/>
      <c r="P2710" s="14"/>
      <c r="Q2710" s="14"/>
      <c r="R2710" s="14"/>
      <c r="S2710" s="14"/>
    </row>
    <row r="2711" spans="1:19">
      <c r="A2711" s="14"/>
      <c r="B2711" s="14"/>
      <c r="C2711" s="14"/>
      <c r="D2711" s="14"/>
      <c r="E2711" s="14"/>
      <c r="F2711" s="14"/>
      <c r="G2711" s="14"/>
      <c r="H2711" s="14"/>
      <c r="I2711" s="14"/>
      <c r="J2711" s="14"/>
      <c r="K2711" s="14"/>
      <c r="L2711" s="14"/>
      <c r="M2711" s="14"/>
      <c r="N2711" s="14"/>
      <c r="O2711" s="14"/>
      <c r="P2711" s="14"/>
      <c r="Q2711" s="14"/>
      <c r="R2711" s="14"/>
      <c r="S2711" s="14"/>
    </row>
    <row r="2712" spans="1:19">
      <c r="A2712" s="14"/>
      <c r="B2712" s="14"/>
      <c r="C2712" s="14"/>
      <c r="D2712" s="14"/>
      <c r="E2712" s="14"/>
      <c r="F2712" s="14"/>
      <c r="G2712" s="14"/>
      <c r="H2712" s="14"/>
      <c r="I2712" s="14"/>
      <c r="J2712" s="14"/>
      <c r="K2712" s="14"/>
      <c r="L2712" s="14"/>
      <c r="M2712" s="14"/>
      <c r="N2712" s="14"/>
      <c r="O2712" s="14"/>
      <c r="P2712" s="14"/>
      <c r="Q2712" s="14"/>
      <c r="R2712" s="14"/>
      <c r="S2712" s="14"/>
    </row>
    <row r="2713" spans="1:19">
      <c r="A2713" s="14"/>
      <c r="B2713" s="14"/>
      <c r="C2713" s="14"/>
      <c r="D2713" s="14"/>
      <c r="E2713" s="14"/>
      <c r="F2713" s="14"/>
      <c r="G2713" s="14"/>
      <c r="H2713" s="14"/>
      <c r="I2713" s="14"/>
      <c r="J2713" s="14"/>
      <c r="K2713" s="14"/>
      <c r="L2713" s="14"/>
      <c r="M2713" s="14"/>
      <c r="N2713" s="14"/>
      <c r="O2713" s="14"/>
      <c r="P2713" s="14"/>
      <c r="Q2713" s="14"/>
      <c r="R2713" s="14"/>
      <c r="S2713" s="14"/>
    </row>
    <row r="2714" spans="1:19">
      <c r="A2714" s="14"/>
      <c r="B2714" s="14"/>
      <c r="C2714" s="14"/>
      <c r="D2714" s="14"/>
      <c r="E2714" s="14"/>
      <c r="F2714" s="14"/>
      <c r="G2714" s="14"/>
      <c r="H2714" s="14"/>
      <c r="I2714" s="14"/>
      <c r="J2714" s="14"/>
      <c r="K2714" s="14"/>
      <c r="L2714" s="14"/>
      <c r="M2714" s="14"/>
      <c r="N2714" s="14"/>
      <c r="O2714" s="14"/>
      <c r="P2714" s="14"/>
      <c r="Q2714" s="14"/>
      <c r="R2714" s="14"/>
      <c r="S2714" s="14"/>
    </row>
    <row r="2715" spans="1:19">
      <c r="A2715" s="14"/>
      <c r="B2715" s="14"/>
      <c r="C2715" s="14"/>
      <c r="D2715" s="14"/>
      <c r="E2715" s="14"/>
      <c r="F2715" s="14"/>
      <c r="G2715" s="14"/>
      <c r="H2715" s="14"/>
      <c r="I2715" s="14"/>
      <c r="J2715" s="14"/>
      <c r="K2715" s="14"/>
      <c r="L2715" s="14"/>
      <c r="M2715" s="14"/>
      <c r="N2715" s="14"/>
      <c r="O2715" s="14"/>
      <c r="P2715" s="14"/>
      <c r="Q2715" s="14"/>
      <c r="R2715" s="14"/>
      <c r="S2715" s="14"/>
    </row>
    <row r="2716" spans="1:19">
      <c r="A2716" s="14"/>
      <c r="B2716" s="14"/>
      <c r="C2716" s="14"/>
      <c r="D2716" s="14"/>
      <c r="E2716" s="14"/>
      <c r="F2716" s="14"/>
      <c r="G2716" s="14"/>
      <c r="H2716" s="14"/>
      <c r="I2716" s="14"/>
      <c r="J2716" s="14"/>
      <c r="K2716" s="14"/>
      <c r="L2716" s="14"/>
      <c r="M2716" s="14"/>
      <c r="N2716" s="14"/>
      <c r="O2716" s="14"/>
      <c r="P2716" s="14"/>
      <c r="Q2716" s="14"/>
      <c r="R2716" s="14"/>
      <c r="S2716" s="14"/>
    </row>
    <row r="2717" spans="1:19">
      <c r="A2717" s="14"/>
      <c r="B2717" s="14"/>
      <c r="C2717" s="14"/>
      <c r="D2717" s="14"/>
      <c r="E2717" s="14"/>
      <c r="F2717" s="14"/>
      <c r="G2717" s="14"/>
      <c r="H2717" s="14"/>
      <c r="I2717" s="14"/>
      <c r="J2717" s="14"/>
      <c r="K2717" s="14"/>
      <c r="L2717" s="14"/>
      <c r="M2717" s="14"/>
      <c r="N2717" s="14"/>
      <c r="O2717" s="14"/>
      <c r="P2717" s="14"/>
      <c r="Q2717" s="14"/>
      <c r="R2717" s="14"/>
      <c r="S2717" s="14"/>
    </row>
    <row r="2718" spans="1:19">
      <c r="A2718" s="14"/>
      <c r="B2718" s="14"/>
      <c r="C2718" s="14"/>
      <c r="D2718" s="14"/>
      <c r="E2718" s="14"/>
      <c r="F2718" s="14"/>
      <c r="G2718" s="14"/>
      <c r="H2718" s="14"/>
      <c r="I2718" s="14"/>
      <c r="J2718" s="14"/>
      <c r="K2718" s="14"/>
      <c r="L2718" s="14"/>
      <c r="M2718" s="14"/>
      <c r="N2718" s="14"/>
      <c r="O2718" s="14"/>
      <c r="P2718" s="14"/>
      <c r="Q2718" s="14"/>
      <c r="R2718" s="14"/>
      <c r="S2718" s="14"/>
    </row>
    <row r="2719" spans="1:19">
      <c r="A2719" s="14"/>
      <c r="B2719" s="14"/>
      <c r="C2719" s="14"/>
      <c r="D2719" s="14"/>
      <c r="E2719" s="14"/>
      <c r="F2719" s="14"/>
      <c r="G2719" s="14"/>
      <c r="H2719" s="14"/>
      <c r="I2719" s="14"/>
      <c r="J2719" s="14"/>
      <c r="K2719" s="14"/>
      <c r="L2719" s="14"/>
      <c r="M2719" s="14"/>
      <c r="N2719" s="14"/>
      <c r="O2719" s="14"/>
      <c r="P2719" s="14"/>
      <c r="Q2719" s="14"/>
      <c r="R2719" s="14"/>
      <c r="S2719" s="14"/>
    </row>
    <row r="2720" spans="1:19">
      <c r="A2720" s="14"/>
      <c r="B2720" s="14"/>
      <c r="C2720" s="14"/>
      <c r="D2720" s="14"/>
      <c r="E2720" s="14"/>
      <c r="F2720" s="14"/>
      <c r="G2720" s="14"/>
      <c r="H2720" s="14"/>
      <c r="I2720" s="14"/>
      <c r="J2720" s="14"/>
      <c r="K2720" s="14"/>
      <c r="L2720" s="14"/>
      <c r="M2720" s="14"/>
      <c r="N2720" s="14"/>
      <c r="O2720" s="14"/>
      <c r="P2720" s="14"/>
      <c r="Q2720" s="14"/>
      <c r="R2720" s="14"/>
      <c r="S2720" s="14"/>
    </row>
    <row r="2721" spans="1:19">
      <c r="A2721" s="14"/>
      <c r="B2721" s="14"/>
      <c r="C2721" s="14"/>
      <c r="D2721" s="14"/>
      <c r="E2721" s="14"/>
      <c r="F2721" s="14"/>
      <c r="G2721" s="14"/>
      <c r="H2721" s="14"/>
      <c r="I2721" s="14"/>
      <c r="J2721" s="14"/>
      <c r="K2721" s="14"/>
      <c r="L2721" s="14"/>
      <c r="M2721" s="14"/>
      <c r="N2721" s="14"/>
      <c r="O2721" s="14"/>
      <c r="P2721" s="14"/>
      <c r="Q2721" s="14"/>
      <c r="R2721" s="14"/>
      <c r="S2721" s="14"/>
    </row>
    <row r="2722" spans="1:19">
      <c r="A2722" s="14"/>
      <c r="B2722" s="14"/>
      <c r="C2722" s="14"/>
      <c r="D2722" s="14"/>
      <c r="E2722" s="14"/>
      <c r="F2722" s="14"/>
      <c r="G2722" s="14"/>
      <c r="H2722" s="14"/>
      <c r="I2722" s="14"/>
      <c r="J2722" s="14"/>
      <c r="K2722" s="14"/>
      <c r="L2722" s="14"/>
      <c r="M2722" s="14"/>
      <c r="N2722" s="14"/>
      <c r="O2722" s="14"/>
      <c r="P2722" s="14"/>
      <c r="Q2722" s="14"/>
      <c r="R2722" s="14"/>
      <c r="S2722" s="14"/>
    </row>
    <row r="2723" spans="1:19">
      <c r="A2723" s="14"/>
      <c r="B2723" s="14"/>
      <c r="C2723" s="14"/>
      <c r="D2723" s="14"/>
      <c r="E2723" s="14"/>
      <c r="F2723" s="14"/>
      <c r="G2723" s="14"/>
      <c r="H2723" s="14"/>
      <c r="I2723" s="14"/>
      <c r="J2723" s="14"/>
      <c r="K2723" s="14"/>
      <c r="L2723" s="14"/>
      <c r="M2723" s="14"/>
      <c r="N2723" s="14"/>
      <c r="O2723" s="14"/>
      <c r="P2723" s="14"/>
      <c r="Q2723" s="14"/>
      <c r="R2723" s="14"/>
      <c r="S2723" s="14"/>
    </row>
    <row r="2724" spans="1:19">
      <c r="A2724" s="14"/>
      <c r="B2724" s="14"/>
      <c r="C2724" s="14"/>
      <c r="D2724" s="14"/>
      <c r="E2724" s="14"/>
      <c r="F2724" s="14"/>
      <c r="G2724" s="14"/>
      <c r="H2724" s="14"/>
      <c r="I2724" s="14"/>
      <c r="J2724" s="14"/>
      <c r="K2724" s="14"/>
      <c r="L2724" s="14"/>
      <c r="M2724" s="14"/>
      <c r="N2724" s="14"/>
      <c r="O2724" s="14"/>
      <c r="P2724" s="14"/>
      <c r="Q2724" s="14"/>
      <c r="R2724" s="14"/>
      <c r="S2724" s="14"/>
    </row>
    <row r="2725" spans="1:19">
      <c r="A2725" s="14"/>
      <c r="B2725" s="14"/>
      <c r="C2725" s="14"/>
      <c r="D2725" s="14"/>
      <c r="E2725" s="14"/>
      <c r="F2725" s="14"/>
      <c r="G2725" s="14"/>
      <c r="H2725" s="14"/>
      <c r="I2725" s="14"/>
      <c r="J2725" s="14"/>
      <c r="K2725" s="14"/>
      <c r="L2725" s="14"/>
      <c r="M2725" s="14"/>
      <c r="N2725" s="14"/>
      <c r="O2725" s="14"/>
      <c r="P2725" s="14"/>
      <c r="Q2725" s="14"/>
      <c r="R2725" s="14"/>
      <c r="S2725" s="14"/>
    </row>
    <row r="2726" spans="1:19">
      <c r="A2726" s="14"/>
      <c r="B2726" s="14"/>
      <c r="C2726" s="14"/>
      <c r="D2726" s="14"/>
      <c r="E2726" s="14"/>
      <c r="F2726" s="14"/>
      <c r="G2726" s="14"/>
      <c r="H2726" s="14"/>
      <c r="I2726" s="14"/>
      <c r="J2726" s="14"/>
      <c r="K2726" s="14"/>
      <c r="L2726" s="14"/>
      <c r="M2726" s="14"/>
      <c r="N2726" s="14"/>
      <c r="O2726" s="14"/>
      <c r="P2726" s="14"/>
      <c r="Q2726" s="14"/>
      <c r="R2726" s="14"/>
      <c r="S2726" s="14"/>
    </row>
    <row r="2727" spans="1:19">
      <c r="A2727" s="14"/>
      <c r="B2727" s="14"/>
      <c r="C2727" s="14"/>
      <c r="D2727" s="14"/>
      <c r="E2727" s="14"/>
      <c r="F2727" s="14"/>
      <c r="G2727" s="14"/>
      <c r="H2727" s="14"/>
      <c r="I2727" s="14"/>
      <c r="J2727" s="14"/>
      <c r="K2727" s="14"/>
      <c r="L2727" s="14"/>
      <c r="M2727" s="14"/>
      <c r="N2727" s="14"/>
      <c r="O2727" s="14"/>
      <c r="P2727" s="14"/>
      <c r="Q2727" s="14"/>
      <c r="R2727" s="14"/>
      <c r="S2727" s="14"/>
    </row>
    <row r="2728" spans="1:19">
      <c r="A2728" s="14"/>
      <c r="B2728" s="14"/>
      <c r="C2728" s="14"/>
      <c r="D2728" s="14"/>
      <c r="E2728" s="14"/>
      <c r="F2728" s="14"/>
      <c r="G2728" s="14"/>
      <c r="H2728" s="14"/>
      <c r="I2728" s="14"/>
      <c r="J2728" s="14"/>
      <c r="K2728" s="14"/>
      <c r="L2728" s="14"/>
      <c r="M2728" s="14"/>
      <c r="N2728" s="14"/>
      <c r="O2728" s="14"/>
      <c r="P2728" s="14"/>
      <c r="Q2728" s="14"/>
      <c r="R2728" s="14"/>
      <c r="S2728" s="14"/>
    </row>
    <row r="2729" spans="1:19">
      <c r="A2729" s="14"/>
      <c r="B2729" s="14"/>
      <c r="C2729" s="14"/>
      <c r="D2729" s="14"/>
      <c r="E2729" s="14"/>
      <c r="F2729" s="14"/>
      <c r="G2729" s="14"/>
      <c r="H2729" s="14"/>
      <c r="I2729" s="14"/>
      <c r="J2729" s="14"/>
      <c r="K2729" s="14"/>
      <c r="L2729" s="14"/>
      <c r="M2729" s="14"/>
      <c r="N2729" s="14"/>
      <c r="O2729" s="14"/>
      <c r="P2729" s="14"/>
      <c r="Q2729" s="14"/>
      <c r="R2729" s="14"/>
      <c r="S2729" s="14"/>
    </row>
    <row r="2730" spans="1:19">
      <c r="A2730" s="14"/>
      <c r="B2730" s="14"/>
      <c r="C2730" s="14"/>
      <c r="D2730" s="14"/>
      <c r="E2730" s="14"/>
      <c r="F2730" s="14"/>
      <c r="G2730" s="14"/>
      <c r="H2730" s="14"/>
      <c r="I2730" s="14"/>
      <c r="J2730" s="14"/>
      <c r="K2730" s="14"/>
      <c r="L2730" s="14"/>
      <c r="M2730" s="14"/>
      <c r="N2730" s="14"/>
      <c r="O2730" s="14"/>
      <c r="P2730" s="14"/>
      <c r="Q2730" s="14"/>
      <c r="R2730" s="14"/>
      <c r="S2730" s="14"/>
    </row>
    <row r="2731" spans="1:19">
      <c r="A2731" s="14"/>
      <c r="B2731" s="14"/>
      <c r="C2731" s="14"/>
      <c r="D2731" s="14"/>
      <c r="E2731" s="14"/>
      <c r="F2731" s="14"/>
      <c r="G2731" s="14"/>
      <c r="H2731" s="14"/>
      <c r="I2731" s="14"/>
      <c r="J2731" s="14"/>
      <c r="K2731" s="14"/>
      <c r="L2731" s="14"/>
      <c r="M2731" s="14"/>
      <c r="N2731" s="14"/>
      <c r="O2731" s="14"/>
      <c r="P2731" s="14"/>
      <c r="Q2731" s="14"/>
      <c r="R2731" s="14"/>
      <c r="S2731" s="14"/>
    </row>
    <row r="2732" spans="1:19">
      <c r="A2732" s="14"/>
      <c r="B2732" s="14"/>
      <c r="C2732" s="14"/>
      <c r="D2732" s="14"/>
      <c r="E2732" s="14"/>
      <c r="F2732" s="14"/>
      <c r="G2732" s="14"/>
      <c r="H2732" s="14"/>
      <c r="I2732" s="14"/>
      <c r="J2732" s="14"/>
      <c r="K2732" s="14"/>
      <c r="L2732" s="14"/>
      <c r="M2732" s="14"/>
      <c r="N2732" s="14"/>
      <c r="O2732" s="14"/>
      <c r="P2732" s="14"/>
      <c r="Q2732" s="14"/>
      <c r="R2732" s="14"/>
      <c r="S2732" s="14"/>
    </row>
    <row r="2733" spans="1:19">
      <c r="A2733" s="14"/>
      <c r="B2733" s="14"/>
      <c r="C2733" s="14"/>
      <c r="D2733" s="14"/>
      <c r="E2733" s="14"/>
      <c r="F2733" s="14"/>
      <c r="G2733" s="14"/>
      <c r="H2733" s="14"/>
      <c r="I2733" s="14"/>
      <c r="J2733" s="14"/>
      <c r="K2733" s="14"/>
      <c r="L2733" s="14"/>
      <c r="M2733" s="14"/>
      <c r="N2733" s="14"/>
      <c r="O2733" s="14"/>
      <c r="P2733" s="14"/>
      <c r="Q2733" s="14"/>
      <c r="R2733" s="14"/>
      <c r="S2733" s="14"/>
    </row>
    <row r="2734" spans="1:19">
      <c r="A2734" s="14"/>
      <c r="B2734" s="14"/>
      <c r="C2734" s="14"/>
      <c r="D2734" s="14"/>
      <c r="E2734" s="14"/>
      <c r="F2734" s="14"/>
      <c r="G2734" s="14"/>
      <c r="H2734" s="14"/>
      <c r="I2734" s="14"/>
      <c r="J2734" s="14"/>
      <c r="K2734" s="14"/>
      <c r="L2734" s="14"/>
      <c r="M2734" s="14"/>
      <c r="N2734" s="14"/>
      <c r="O2734" s="14"/>
      <c r="P2734" s="14"/>
      <c r="Q2734" s="14"/>
      <c r="R2734" s="14"/>
      <c r="S2734" s="14"/>
    </row>
    <row r="2735" spans="1:19">
      <c r="A2735" s="14"/>
      <c r="B2735" s="14"/>
      <c r="C2735" s="14"/>
      <c r="D2735" s="14"/>
      <c r="E2735" s="14"/>
      <c r="F2735" s="14"/>
      <c r="G2735" s="14"/>
      <c r="H2735" s="14"/>
      <c r="I2735" s="14"/>
      <c r="J2735" s="14"/>
      <c r="K2735" s="14"/>
      <c r="L2735" s="14"/>
      <c r="M2735" s="14"/>
      <c r="N2735" s="14"/>
      <c r="O2735" s="14"/>
      <c r="P2735" s="14"/>
      <c r="Q2735" s="14"/>
      <c r="R2735" s="14"/>
      <c r="S2735" s="14"/>
    </row>
    <row r="2736" spans="1:19">
      <c r="A2736" s="14"/>
      <c r="B2736" s="14"/>
      <c r="C2736" s="14"/>
      <c r="D2736" s="14"/>
      <c r="E2736" s="14"/>
      <c r="F2736" s="14"/>
      <c r="G2736" s="14"/>
      <c r="H2736" s="14"/>
      <c r="I2736" s="14"/>
      <c r="J2736" s="14"/>
      <c r="K2736" s="14"/>
      <c r="L2736" s="14"/>
      <c r="M2736" s="14"/>
      <c r="N2736" s="14"/>
      <c r="O2736" s="14"/>
      <c r="P2736" s="14"/>
      <c r="Q2736" s="14"/>
      <c r="R2736" s="14"/>
      <c r="S2736" s="14"/>
    </row>
    <row r="2737" spans="1:19">
      <c r="A2737" s="14"/>
      <c r="B2737" s="14"/>
      <c r="C2737" s="14"/>
      <c r="D2737" s="14"/>
      <c r="E2737" s="14"/>
      <c r="F2737" s="14"/>
      <c r="G2737" s="14"/>
      <c r="H2737" s="14"/>
      <c r="I2737" s="14"/>
      <c r="J2737" s="14"/>
      <c r="K2737" s="14"/>
      <c r="L2737" s="14"/>
      <c r="M2737" s="14"/>
      <c r="N2737" s="14"/>
      <c r="O2737" s="14"/>
      <c r="P2737" s="14"/>
      <c r="Q2737" s="14"/>
      <c r="R2737" s="14"/>
      <c r="S2737" s="14"/>
    </row>
    <row r="2738" spans="1:19">
      <c r="A2738" s="14"/>
      <c r="B2738" s="14"/>
      <c r="C2738" s="14"/>
      <c r="D2738" s="14"/>
      <c r="E2738" s="14"/>
      <c r="F2738" s="14"/>
      <c r="G2738" s="14"/>
      <c r="H2738" s="14"/>
      <c r="I2738" s="14"/>
      <c r="J2738" s="14"/>
      <c r="K2738" s="14"/>
      <c r="L2738" s="14"/>
      <c r="M2738" s="14"/>
      <c r="N2738" s="14"/>
      <c r="O2738" s="14"/>
      <c r="P2738" s="14"/>
      <c r="Q2738" s="14"/>
      <c r="R2738" s="14"/>
      <c r="S2738" s="14"/>
    </row>
    <row r="2739" spans="1:19">
      <c r="A2739" s="14"/>
      <c r="B2739" s="14"/>
      <c r="C2739" s="14"/>
      <c r="D2739" s="14"/>
      <c r="E2739" s="14"/>
      <c r="F2739" s="14"/>
      <c r="G2739" s="14"/>
      <c r="H2739" s="14"/>
      <c r="I2739" s="14"/>
      <c r="J2739" s="14"/>
      <c r="K2739" s="14"/>
      <c r="L2739" s="14"/>
      <c r="M2739" s="14"/>
      <c r="N2739" s="14"/>
      <c r="O2739" s="14"/>
      <c r="P2739" s="14"/>
      <c r="Q2739" s="14"/>
      <c r="R2739" s="14"/>
      <c r="S2739" s="14"/>
    </row>
    <row r="2740" spans="1:19">
      <c r="A2740" s="14"/>
      <c r="B2740" s="14"/>
      <c r="C2740" s="14"/>
      <c r="D2740" s="14"/>
      <c r="E2740" s="14"/>
      <c r="F2740" s="14"/>
      <c r="G2740" s="14"/>
      <c r="H2740" s="14"/>
      <c r="I2740" s="14"/>
      <c r="J2740" s="14"/>
      <c r="K2740" s="14"/>
      <c r="L2740" s="14"/>
      <c r="M2740" s="14"/>
      <c r="N2740" s="14"/>
      <c r="O2740" s="14"/>
      <c r="P2740" s="14"/>
      <c r="Q2740" s="14"/>
      <c r="R2740" s="14"/>
      <c r="S2740" s="14"/>
    </row>
    <row r="2741" spans="1:19">
      <c r="A2741" s="14"/>
      <c r="B2741" s="14"/>
      <c r="C2741" s="14"/>
      <c r="D2741" s="14"/>
      <c r="E2741" s="14"/>
      <c r="F2741" s="14"/>
      <c r="G2741" s="14"/>
      <c r="H2741" s="14"/>
      <c r="I2741" s="14"/>
      <c r="J2741" s="14"/>
      <c r="K2741" s="14"/>
      <c r="L2741" s="14"/>
      <c r="M2741" s="14"/>
      <c r="N2741" s="14"/>
      <c r="O2741" s="14"/>
      <c r="P2741" s="14"/>
      <c r="Q2741" s="14"/>
      <c r="R2741" s="14"/>
      <c r="S2741" s="14"/>
    </row>
    <row r="2742" spans="1:19">
      <c r="A2742" s="14"/>
      <c r="B2742" s="14"/>
      <c r="C2742" s="14"/>
      <c r="D2742" s="14"/>
      <c r="E2742" s="14"/>
      <c r="F2742" s="14"/>
      <c r="G2742" s="14"/>
      <c r="H2742" s="14"/>
      <c r="I2742" s="14"/>
      <c r="J2742" s="14"/>
      <c r="K2742" s="14"/>
      <c r="L2742" s="14"/>
      <c r="M2742" s="14"/>
      <c r="N2742" s="14"/>
      <c r="O2742" s="14"/>
      <c r="P2742" s="14"/>
      <c r="Q2742" s="14"/>
      <c r="R2742" s="14"/>
      <c r="S2742" s="14"/>
    </row>
    <row r="2743" spans="1:19">
      <c r="A2743" s="14"/>
      <c r="B2743" s="14"/>
      <c r="C2743" s="14"/>
      <c r="D2743" s="14"/>
      <c r="E2743" s="14"/>
      <c r="F2743" s="14"/>
      <c r="G2743" s="14"/>
      <c r="H2743" s="14"/>
      <c r="I2743" s="14"/>
      <c r="J2743" s="14"/>
      <c r="K2743" s="14"/>
      <c r="L2743" s="14"/>
      <c r="M2743" s="14"/>
      <c r="N2743" s="14"/>
      <c r="O2743" s="14"/>
      <c r="P2743" s="14"/>
      <c r="Q2743" s="14"/>
      <c r="R2743" s="14"/>
      <c r="S2743" s="14"/>
    </row>
    <row r="2744" spans="1:19">
      <c r="A2744" s="14"/>
      <c r="B2744" s="14"/>
      <c r="C2744" s="14"/>
      <c r="D2744" s="14"/>
      <c r="E2744" s="14"/>
      <c r="F2744" s="14"/>
      <c r="G2744" s="14"/>
      <c r="H2744" s="14"/>
      <c r="I2744" s="14"/>
      <c r="J2744" s="14"/>
      <c r="K2744" s="14"/>
      <c r="L2744" s="14"/>
      <c r="M2744" s="14"/>
      <c r="N2744" s="14"/>
      <c r="O2744" s="14"/>
      <c r="P2744" s="14"/>
      <c r="Q2744" s="14"/>
      <c r="R2744" s="14"/>
      <c r="S2744" s="14"/>
    </row>
    <row r="2745" spans="1:19">
      <c r="A2745" s="14"/>
      <c r="B2745" s="14"/>
      <c r="C2745" s="14"/>
      <c r="D2745" s="14"/>
      <c r="E2745" s="14"/>
      <c r="F2745" s="14"/>
      <c r="G2745" s="14"/>
      <c r="H2745" s="14"/>
      <c r="I2745" s="14"/>
      <c r="J2745" s="14"/>
      <c r="K2745" s="14"/>
      <c r="L2745" s="14"/>
      <c r="M2745" s="14"/>
      <c r="N2745" s="14"/>
      <c r="O2745" s="14"/>
      <c r="P2745" s="14"/>
      <c r="Q2745" s="14"/>
      <c r="R2745" s="14"/>
      <c r="S2745" s="14"/>
    </row>
    <row r="2746" spans="1:19">
      <c r="A2746" s="14"/>
      <c r="B2746" s="14"/>
      <c r="C2746" s="14"/>
      <c r="D2746" s="14"/>
      <c r="E2746" s="14"/>
      <c r="F2746" s="14"/>
      <c r="G2746" s="14"/>
      <c r="H2746" s="14"/>
      <c r="I2746" s="14"/>
      <c r="J2746" s="14"/>
      <c r="K2746" s="14"/>
      <c r="L2746" s="14"/>
      <c r="M2746" s="14"/>
      <c r="N2746" s="14"/>
      <c r="O2746" s="14"/>
      <c r="P2746" s="14"/>
      <c r="Q2746" s="14"/>
      <c r="R2746" s="14"/>
      <c r="S2746" s="14"/>
    </row>
    <row r="2747" spans="1:19">
      <c r="A2747" s="14"/>
      <c r="B2747" s="14"/>
      <c r="C2747" s="14"/>
      <c r="D2747" s="14"/>
      <c r="E2747" s="14"/>
      <c r="F2747" s="14"/>
      <c r="G2747" s="14"/>
      <c r="H2747" s="14"/>
      <c r="I2747" s="14"/>
      <c r="J2747" s="14"/>
      <c r="K2747" s="14"/>
      <c r="L2747" s="14"/>
      <c r="M2747" s="14"/>
      <c r="N2747" s="14"/>
      <c r="O2747" s="14"/>
      <c r="P2747" s="14"/>
      <c r="Q2747" s="14"/>
      <c r="R2747" s="14"/>
      <c r="S2747" s="14"/>
    </row>
    <row r="2748" spans="1:19">
      <c r="A2748" s="14"/>
      <c r="B2748" s="14"/>
      <c r="C2748" s="14"/>
      <c r="D2748" s="14"/>
      <c r="E2748" s="14"/>
      <c r="F2748" s="14"/>
      <c r="G2748" s="14"/>
      <c r="H2748" s="14"/>
      <c r="I2748" s="14"/>
      <c r="J2748" s="14"/>
      <c r="K2748" s="14"/>
      <c r="L2748" s="14"/>
      <c r="M2748" s="14"/>
      <c r="N2748" s="14"/>
      <c r="O2748" s="14"/>
      <c r="P2748" s="14"/>
      <c r="Q2748" s="14"/>
      <c r="R2748" s="14"/>
      <c r="S2748" s="14"/>
    </row>
    <row r="2749" spans="1:19">
      <c r="A2749" s="14"/>
      <c r="B2749" s="14"/>
      <c r="C2749" s="14"/>
      <c r="D2749" s="14"/>
      <c r="E2749" s="14"/>
      <c r="F2749" s="14"/>
      <c r="G2749" s="14"/>
      <c r="H2749" s="14"/>
      <c r="I2749" s="14"/>
      <c r="J2749" s="14"/>
      <c r="K2749" s="14"/>
      <c r="L2749" s="14"/>
      <c r="M2749" s="14"/>
      <c r="N2749" s="14"/>
      <c r="O2749" s="14"/>
      <c r="P2749" s="14"/>
      <c r="Q2749" s="14"/>
      <c r="R2749" s="14"/>
      <c r="S2749" s="14"/>
    </row>
    <row r="2750" spans="1:19">
      <c r="A2750" s="14"/>
      <c r="B2750" s="14"/>
      <c r="C2750" s="14"/>
      <c r="D2750" s="14"/>
      <c r="E2750" s="14"/>
      <c r="F2750" s="14"/>
      <c r="G2750" s="14"/>
      <c r="H2750" s="14"/>
      <c r="I2750" s="14"/>
      <c r="J2750" s="14"/>
      <c r="K2750" s="14"/>
      <c r="L2750" s="14"/>
      <c r="M2750" s="14"/>
      <c r="N2750" s="14"/>
      <c r="O2750" s="14"/>
      <c r="P2750" s="14"/>
      <c r="Q2750" s="14"/>
      <c r="R2750" s="14"/>
      <c r="S2750" s="14"/>
    </row>
    <row r="2751" spans="1:19">
      <c r="A2751" s="14"/>
      <c r="B2751" s="14"/>
      <c r="C2751" s="14"/>
      <c r="D2751" s="14"/>
      <c r="E2751" s="14"/>
      <c r="F2751" s="14"/>
      <c r="G2751" s="14"/>
      <c r="H2751" s="14"/>
      <c r="I2751" s="14"/>
      <c r="J2751" s="14"/>
      <c r="K2751" s="14"/>
      <c r="L2751" s="14"/>
      <c r="M2751" s="14"/>
      <c r="N2751" s="14"/>
      <c r="O2751" s="14"/>
      <c r="P2751" s="14"/>
      <c r="Q2751" s="14"/>
      <c r="R2751" s="14"/>
      <c r="S2751" s="14"/>
    </row>
    <row r="2752" spans="1:19">
      <c r="A2752" s="14"/>
      <c r="B2752" s="14"/>
      <c r="C2752" s="14"/>
      <c r="D2752" s="14"/>
      <c r="E2752" s="14"/>
      <c r="F2752" s="14"/>
      <c r="G2752" s="14"/>
      <c r="H2752" s="14"/>
      <c r="I2752" s="14"/>
      <c r="J2752" s="14"/>
      <c r="K2752" s="14"/>
      <c r="L2752" s="14"/>
      <c r="M2752" s="14"/>
      <c r="N2752" s="14"/>
      <c r="O2752" s="14"/>
      <c r="P2752" s="14"/>
      <c r="Q2752" s="14"/>
      <c r="R2752" s="14"/>
      <c r="S2752" s="14"/>
    </row>
    <row r="2753" spans="1:19">
      <c r="A2753" s="14"/>
      <c r="B2753" s="14"/>
      <c r="C2753" s="14"/>
      <c r="D2753" s="14"/>
      <c r="E2753" s="14"/>
      <c r="F2753" s="14"/>
      <c r="G2753" s="14"/>
      <c r="H2753" s="14"/>
      <c r="I2753" s="14"/>
      <c r="J2753" s="14"/>
      <c r="K2753" s="14"/>
      <c r="L2753" s="14"/>
      <c r="M2753" s="14"/>
      <c r="N2753" s="14"/>
      <c r="O2753" s="14"/>
      <c r="P2753" s="14"/>
      <c r="Q2753" s="14"/>
      <c r="R2753" s="14"/>
      <c r="S2753" s="14"/>
    </row>
    <row r="2754" spans="1:19">
      <c r="A2754" s="14"/>
      <c r="B2754" s="14"/>
      <c r="C2754" s="14"/>
      <c r="D2754" s="14"/>
      <c r="E2754" s="14"/>
      <c r="F2754" s="14"/>
      <c r="G2754" s="14"/>
      <c r="H2754" s="14"/>
      <c r="I2754" s="14"/>
      <c r="J2754" s="14"/>
      <c r="K2754" s="14"/>
      <c r="L2754" s="14"/>
      <c r="M2754" s="14"/>
      <c r="N2754" s="14"/>
      <c r="O2754" s="14"/>
      <c r="P2754" s="14"/>
      <c r="Q2754" s="14"/>
      <c r="R2754" s="14"/>
      <c r="S2754" s="14"/>
    </row>
    <row r="2755" spans="1:19">
      <c r="A2755" s="14"/>
      <c r="B2755" s="14"/>
      <c r="C2755" s="14"/>
      <c r="D2755" s="14"/>
      <c r="E2755" s="14"/>
      <c r="F2755" s="14"/>
      <c r="G2755" s="14"/>
      <c r="H2755" s="14"/>
      <c r="I2755" s="14"/>
      <c r="J2755" s="14"/>
      <c r="K2755" s="14"/>
      <c r="L2755" s="14"/>
      <c r="M2755" s="14"/>
      <c r="N2755" s="14"/>
      <c r="O2755" s="14"/>
      <c r="P2755" s="14"/>
      <c r="Q2755" s="14"/>
      <c r="R2755" s="14"/>
      <c r="S2755" s="14"/>
    </row>
    <row r="2756" spans="1:19">
      <c r="A2756" s="14"/>
      <c r="B2756" s="14"/>
      <c r="C2756" s="14"/>
      <c r="D2756" s="14"/>
      <c r="E2756" s="14"/>
      <c r="F2756" s="14"/>
      <c r="G2756" s="14"/>
      <c r="H2756" s="14"/>
      <c r="I2756" s="14"/>
      <c r="J2756" s="14"/>
      <c r="K2756" s="14"/>
      <c r="L2756" s="14"/>
      <c r="M2756" s="14"/>
      <c r="N2756" s="14"/>
      <c r="O2756" s="14"/>
      <c r="P2756" s="14"/>
      <c r="Q2756" s="14"/>
      <c r="R2756" s="14"/>
      <c r="S2756" s="14"/>
    </row>
    <row r="2757" spans="1:19">
      <c r="A2757" s="14"/>
      <c r="B2757" s="14"/>
      <c r="C2757" s="14"/>
      <c r="D2757" s="14"/>
      <c r="E2757" s="14"/>
      <c r="F2757" s="14"/>
      <c r="G2757" s="14"/>
      <c r="H2757" s="14"/>
      <c r="I2757" s="14"/>
      <c r="J2757" s="14"/>
      <c r="K2757" s="14"/>
      <c r="L2757" s="14"/>
      <c r="M2757" s="14"/>
      <c r="N2757" s="14"/>
      <c r="O2757" s="14"/>
      <c r="P2757" s="14"/>
      <c r="Q2757" s="14"/>
      <c r="R2757" s="14"/>
      <c r="S2757" s="14"/>
    </row>
    <row r="2758" spans="1:19">
      <c r="A2758" s="14"/>
      <c r="B2758" s="14"/>
      <c r="C2758" s="14"/>
      <c r="D2758" s="14"/>
      <c r="E2758" s="14"/>
      <c r="F2758" s="14"/>
      <c r="G2758" s="14"/>
      <c r="H2758" s="14"/>
      <c r="I2758" s="14"/>
      <c r="J2758" s="14"/>
      <c r="K2758" s="14"/>
      <c r="L2758" s="14"/>
      <c r="M2758" s="14"/>
      <c r="N2758" s="14"/>
      <c r="O2758" s="14"/>
      <c r="P2758" s="14"/>
      <c r="Q2758" s="14"/>
      <c r="R2758" s="14"/>
      <c r="S2758" s="14"/>
    </row>
    <row r="2759" spans="1:19">
      <c r="A2759" s="14"/>
      <c r="B2759" s="14"/>
      <c r="C2759" s="14"/>
      <c r="D2759" s="14"/>
      <c r="E2759" s="14"/>
      <c r="F2759" s="14"/>
      <c r="G2759" s="14"/>
      <c r="H2759" s="14"/>
      <c r="I2759" s="14"/>
      <c r="J2759" s="14"/>
      <c r="K2759" s="14"/>
      <c r="L2759" s="14"/>
      <c r="M2759" s="14"/>
      <c r="N2759" s="14"/>
      <c r="O2759" s="14"/>
      <c r="P2759" s="14"/>
      <c r="Q2759" s="14"/>
      <c r="R2759" s="14"/>
      <c r="S2759" s="14"/>
    </row>
    <row r="2760" spans="1:19">
      <c r="A2760" s="14"/>
      <c r="B2760" s="14"/>
      <c r="C2760" s="14"/>
      <c r="D2760" s="14"/>
      <c r="E2760" s="14"/>
      <c r="F2760" s="14"/>
      <c r="G2760" s="14"/>
      <c r="H2760" s="14"/>
      <c r="I2760" s="14"/>
      <c r="J2760" s="14"/>
      <c r="K2760" s="14"/>
      <c r="L2760" s="14"/>
      <c r="M2760" s="14"/>
      <c r="N2760" s="14"/>
      <c r="O2760" s="14"/>
      <c r="P2760" s="14"/>
      <c r="Q2760" s="14"/>
      <c r="R2760" s="14"/>
      <c r="S2760" s="14"/>
    </row>
    <row r="2761" spans="1:19">
      <c r="A2761" s="14"/>
      <c r="B2761" s="14"/>
      <c r="C2761" s="14"/>
      <c r="D2761" s="14"/>
      <c r="E2761" s="14"/>
      <c r="F2761" s="14"/>
      <c r="G2761" s="14"/>
      <c r="H2761" s="14"/>
      <c r="I2761" s="14"/>
      <c r="J2761" s="14"/>
      <c r="K2761" s="14"/>
      <c r="L2761" s="14"/>
      <c r="M2761" s="14"/>
      <c r="N2761" s="14"/>
      <c r="O2761" s="14"/>
      <c r="P2761" s="14"/>
      <c r="Q2761" s="14"/>
      <c r="R2761" s="14"/>
      <c r="S2761" s="14"/>
    </row>
    <row r="2762" spans="1:19">
      <c r="A2762" s="14"/>
      <c r="B2762" s="14"/>
      <c r="C2762" s="14"/>
      <c r="D2762" s="14"/>
      <c r="E2762" s="14"/>
      <c r="F2762" s="14"/>
      <c r="G2762" s="14"/>
      <c r="H2762" s="14"/>
      <c r="I2762" s="14"/>
      <c r="J2762" s="14"/>
      <c r="K2762" s="14"/>
      <c r="L2762" s="14"/>
      <c r="M2762" s="14"/>
      <c r="N2762" s="14"/>
      <c r="O2762" s="14"/>
      <c r="P2762" s="14"/>
      <c r="Q2762" s="14"/>
      <c r="R2762" s="14"/>
      <c r="S2762" s="14"/>
    </row>
    <row r="2763" spans="1:19">
      <c r="A2763" s="14"/>
      <c r="B2763" s="14"/>
      <c r="C2763" s="14"/>
      <c r="D2763" s="14"/>
      <c r="E2763" s="14"/>
      <c r="F2763" s="14"/>
      <c r="G2763" s="14"/>
      <c r="H2763" s="14"/>
      <c r="I2763" s="14"/>
      <c r="J2763" s="14"/>
      <c r="K2763" s="14"/>
      <c r="L2763" s="14"/>
      <c r="M2763" s="14"/>
      <c r="N2763" s="14"/>
      <c r="O2763" s="14"/>
      <c r="P2763" s="14"/>
      <c r="Q2763" s="14"/>
      <c r="R2763" s="14"/>
      <c r="S2763" s="14"/>
    </row>
    <row r="2764" spans="1:19">
      <c r="A2764" s="14"/>
      <c r="B2764" s="14"/>
      <c r="C2764" s="14"/>
      <c r="D2764" s="14"/>
      <c r="E2764" s="14"/>
      <c r="F2764" s="14"/>
      <c r="G2764" s="14"/>
      <c r="H2764" s="14"/>
      <c r="I2764" s="14"/>
      <c r="J2764" s="14"/>
      <c r="K2764" s="14"/>
      <c r="L2764" s="14"/>
      <c r="M2764" s="14"/>
      <c r="N2764" s="14"/>
      <c r="O2764" s="14"/>
      <c r="P2764" s="14"/>
      <c r="Q2764" s="14"/>
      <c r="R2764" s="14"/>
      <c r="S2764" s="14"/>
    </row>
    <row r="2765" spans="1:19">
      <c r="A2765" s="14"/>
      <c r="B2765" s="14"/>
      <c r="C2765" s="14"/>
      <c r="D2765" s="14"/>
      <c r="E2765" s="14"/>
      <c r="F2765" s="14"/>
      <c r="G2765" s="14"/>
      <c r="H2765" s="14"/>
      <c r="I2765" s="14"/>
      <c r="J2765" s="14"/>
      <c r="K2765" s="14"/>
      <c r="L2765" s="14"/>
      <c r="M2765" s="14"/>
      <c r="N2765" s="14"/>
      <c r="O2765" s="14"/>
      <c r="P2765" s="14"/>
      <c r="Q2765" s="14"/>
      <c r="R2765" s="14"/>
      <c r="S2765" s="14"/>
    </row>
    <row r="2766" spans="1:19">
      <c r="A2766" s="14"/>
      <c r="B2766" s="14"/>
      <c r="C2766" s="14"/>
      <c r="D2766" s="14"/>
      <c r="E2766" s="14"/>
      <c r="F2766" s="14"/>
      <c r="G2766" s="14"/>
      <c r="H2766" s="14"/>
      <c r="I2766" s="14"/>
      <c r="J2766" s="14"/>
      <c r="K2766" s="14"/>
      <c r="L2766" s="14"/>
      <c r="M2766" s="14"/>
      <c r="N2766" s="14"/>
      <c r="O2766" s="14"/>
      <c r="P2766" s="14"/>
      <c r="Q2766" s="14"/>
      <c r="R2766" s="14"/>
      <c r="S2766" s="14"/>
    </row>
    <row r="2767" spans="1:19">
      <c r="A2767" s="14"/>
      <c r="B2767" s="14"/>
      <c r="C2767" s="14"/>
      <c r="D2767" s="14"/>
      <c r="E2767" s="14"/>
      <c r="F2767" s="14"/>
      <c r="G2767" s="14"/>
      <c r="H2767" s="14"/>
      <c r="I2767" s="14"/>
      <c r="J2767" s="14"/>
      <c r="K2767" s="14"/>
      <c r="L2767" s="14"/>
      <c r="M2767" s="14"/>
      <c r="N2767" s="14"/>
      <c r="O2767" s="14"/>
      <c r="P2767" s="14"/>
      <c r="Q2767" s="14"/>
      <c r="R2767" s="14"/>
      <c r="S2767" s="14"/>
    </row>
    <row r="2768" spans="1:19">
      <c r="A2768" s="14"/>
      <c r="B2768" s="14"/>
      <c r="C2768" s="14"/>
      <c r="D2768" s="14"/>
      <c r="E2768" s="14"/>
      <c r="F2768" s="14"/>
      <c r="G2768" s="14"/>
      <c r="H2768" s="14"/>
      <c r="I2768" s="14"/>
      <c r="J2768" s="14"/>
      <c r="K2768" s="14"/>
      <c r="L2768" s="14"/>
      <c r="M2768" s="14"/>
      <c r="N2768" s="14"/>
      <c r="O2768" s="14"/>
      <c r="P2768" s="14"/>
      <c r="Q2768" s="14"/>
      <c r="R2768" s="14"/>
      <c r="S2768" s="14"/>
    </row>
    <row r="2769" spans="1:19">
      <c r="A2769" s="14"/>
      <c r="B2769" s="14"/>
      <c r="C2769" s="14"/>
      <c r="D2769" s="14"/>
      <c r="E2769" s="14"/>
      <c r="F2769" s="14"/>
      <c r="G2769" s="14"/>
      <c r="H2769" s="14"/>
      <c r="I2769" s="14"/>
      <c r="J2769" s="14"/>
      <c r="K2769" s="14"/>
      <c r="L2769" s="14"/>
      <c r="M2769" s="14"/>
      <c r="N2769" s="14"/>
      <c r="O2769" s="14"/>
      <c r="P2769" s="14"/>
      <c r="Q2769" s="14"/>
      <c r="R2769" s="14"/>
      <c r="S2769" s="14"/>
    </row>
    <row r="2770" spans="1:19">
      <c r="A2770" s="14"/>
      <c r="B2770" s="14"/>
      <c r="C2770" s="14"/>
      <c r="D2770" s="14"/>
      <c r="E2770" s="14"/>
      <c r="F2770" s="14"/>
      <c r="G2770" s="14"/>
      <c r="H2770" s="14"/>
      <c r="I2770" s="14"/>
      <c r="J2770" s="14"/>
      <c r="K2770" s="14"/>
      <c r="L2770" s="14"/>
      <c r="M2770" s="14"/>
      <c r="N2770" s="14"/>
      <c r="O2770" s="14"/>
      <c r="P2770" s="14"/>
      <c r="Q2770" s="14"/>
      <c r="R2770" s="14"/>
      <c r="S2770" s="14"/>
    </row>
    <row r="2771" spans="1:19">
      <c r="A2771" s="14"/>
      <c r="B2771" s="14"/>
      <c r="C2771" s="14"/>
      <c r="D2771" s="14"/>
      <c r="E2771" s="14"/>
      <c r="F2771" s="14"/>
      <c r="G2771" s="14"/>
      <c r="H2771" s="14"/>
      <c r="I2771" s="14"/>
      <c r="J2771" s="14"/>
      <c r="K2771" s="14"/>
      <c r="L2771" s="14"/>
      <c r="M2771" s="14"/>
      <c r="N2771" s="14"/>
      <c r="O2771" s="14"/>
      <c r="P2771" s="14"/>
      <c r="Q2771" s="14"/>
      <c r="R2771" s="14"/>
      <c r="S2771" s="14"/>
    </row>
    <row r="2772" spans="1:19">
      <c r="A2772" s="14"/>
      <c r="B2772" s="14"/>
      <c r="C2772" s="14"/>
      <c r="D2772" s="14"/>
      <c r="E2772" s="14"/>
      <c r="F2772" s="14"/>
      <c r="G2772" s="14"/>
      <c r="H2772" s="14"/>
      <c r="I2772" s="14"/>
      <c r="J2772" s="14"/>
      <c r="K2772" s="14"/>
      <c r="L2772" s="14"/>
      <c r="M2772" s="14"/>
      <c r="N2772" s="14"/>
      <c r="O2772" s="14"/>
      <c r="P2772" s="14"/>
      <c r="Q2772" s="14"/>
      <c r="R2772" s="14"/>
      <c r="S2772" s="14"/>
    </row>
    <row r="2773" spans="1:19">
      <c r="A2773" s="14"/>
      <c r="B2773" s="14"/>
      <c r="C2773" s="14"/>
      <c r="D2773" s="14"/>
      <c r="E2773" s="14"/>
      <c r="F2773" s="14"/>
      <c r="G2773" s="14"/>
      <c r="H2773" s="14"/>
      <c r="I2773" s="14"/>
      <c r="J2773" s="14"/>
      <c r="K2773" s="14"/>
      <c r="L2773" s="14"/>
      <c r="M2773" s="14"/>
      <c r="N2773" s="14"/>
      <c r="O2773" s="14"/>
      <c r="P2773" s="14"/>
      <c r="Q2773" s="14"/>
      <c r="R2773" s="14"/>
      <c r="S2773" s="14"/>
    </row>
    <row r="2774" spans="1:19">
      <c r="A2774" s="14"/>
      <c r="B2774" s="14"/>
      <c r="C2774" s="14"/>
      <c r="D2774" s="14"/>
      <c r="E2774" s="14"/>
      <c r="F2774" s="14"/>
      <c r="G2774" s="14"/>
      <c r="H2774" s="14"/>
      <c r="I2774" s="14"/>
      <c r="J2774" s="14"/>
      <c r="K2774" s="14"/>
      <c r="L2774" s="14"/>
      <c r="M2774" s="14"/>
      <c r="N2774" s="14"/>
      <c r="O2774" s="14"/>
      <c r="P2774" s="14"/>
      <c r="Q2774" s="14"/>
      <c r="R2774" s="14"/>
      <c r="S2774" s="14"/>
    </row>
    <row r="2775" spans="1:19">
      <c r="A2775" s="14"/>
      <c r="B2775" s="14"/>
      <c r="C2775" s="14"/>
      <c r="D2775" s="14"/>
      <c r="E2775" s="14"/>
      <c r="F2775" s="14"/>
      <c r="G2775" s="14"/>
      <c r="H2775" s="14"/>
      <c r="I2775" s="14"/>
      <c r="J2775" s="14"/>
      <c r="K2775" s="14"/>
      <c r="L2775" s="14"/>
      <c r="M2775" s="14"/>
      <c r="N2775" s="14"/>
      <c r="O2775" s="14"/>
      <c r="P2775" s="14"/>
      <c r="Q2775" s="14"/>
      <c r="R2775" s="14"/>
      <c r="S2775" s="14"/>
    </row>
    <row r="2776" spans="1:19">
      <c r="A2776" s="14"/>
      <c r="B2776" s="14"/>
      <c r="C2776" s="14"/>
      <c r="D2776" s="14"/>
      <c r="E2776" s="14"/>
      <c r="F2776" s="14"/>
      <c r="G2776" s="14"/>
      <c r="H2776" s="14"/>
      <c r="I2776" s="14"/>
      <c r="J2776" s="14"/>
      <c r="K2776" s="14"/>
      <c r="L2776" s="14"/>
      <c r="M2776" s="14"/>
      <c r="N2776" s="14"/>
      <c r="O2776" s="14"/>
      <c r="P2776" s="14"/>
      <c r="Q2776" s="14"/>
      <c r="R2776" s="14"/>
      <c r="S2776" s="14"/>
    </row>
    <row r="2777" spans="1:19">
      <c r="A2777" s="14"/>
      <c r="B2777" s="14"/>
      <c r="C2777" s="14"/>
      <c r="D2777" s="14"/>
      <c r="E2777" s="14"/>
      <c r="F2777" s="14"/>
      <c r="G2777" s="14"/>
      <c r="H2777" s="14"/>
      <c r="I2777" s="14"/>
      <c r="J2777" s="14"/>
      <c r="K2777" s="14"/>
      <c r="L2777" s="14"/>
      <c r="M2777" s="14"/>
      <c r="N2777" s="14"/>
      <c r="O2777" s="14"/>
      <c r="P2777" s="14"/>
      <c r="Q2777" s="14"/>
      <c r="R2777" s="14"/>
      <c r="S2777" s="14"/>
    </row>
    <row r="2778" spans="1:19">
      <c r="A2778" s="14"/>
      <c r="B2778" s="14"/>
      <c r="C2778" s="14"/>
      <c r="D2778" s="14"/>
      <c r="E2778" s="14"/>
      <c r="F2778" s="14"/>
      <c r="G2778" s="14"/>
      <c r="H2778" s="14"/>
      <c r="I2778" s="14"/>
      <c r="J2778" s="14"/>
      <c r="K2778" s="14"/>
      <c r="L2778" s="14"/>
      <c r="M2778" s="14"/>
      <c r="N2778" s="14"/>
      <c r="O2778" s="14"/>
      <c r="P2778" s="14"/>
      <c r="Q2778" s="14"/>
      <c r="R2778" s="14"/>
      <c r="S2778" s="14"/>
    </row>
    <row r="2779" spans="1:19">
      <c r="A2779" s="14"/>
      <c r="B2779" s="14"/>
      <c r="C2779" s="14"/>
      <c r="D2779" s="14"/>
      <c r="E2779" s="14"/>
      <c r="F2779" s="14"/>
      <c r="G2779" s="14"/>
      <c r="H2779" s="14"/>
      <c r="I2779" s="14"/>
      <c r="J2779" s="14"/>
      <c r="K2779" s="14"/>
      <c r="L2779" s="14"/>
      <c r="M2779" s="14"/>
      <c r="N2779" s="14"/>
      <c r="O2779" s="14"/>
      <c r="P2779" s="14"/>
      <c r="Q2779" s="14"/>
      <c r="R2779" s="14"/>
      <c r="S2779" s="14"/>
    </row>
    <row r="2780" spans="1:19">
      <c r="A2780" s="14"/>
      <c r="B2780" s="14"/>
      <c r="C2780" s="14"/>
      <c r="D2780" s="14"/>
      <c r="E2780" s="14"/>
      <c r="F2780" s="14"/>
      <c r="G2780" s="14"/>
      <c r="H2780" s="14"/>
      <c r="I2780" s="14"/>
      <c r="J2780" s="14"/>
      <c r="K2780" s="14"/>
      <c r="L2780" s="14"/>
      <c r="M2780" s="14"/>
      <c r="N2780" s="14"/>
      <c r="O2780" s="14"/>
      <c r="P2780" s="14"/>
      <c r="Q2780" s="14"/>
      <c r="R2780" s="14"/>
      <c r="S2780" s="14"/>
    </row>
    <row r="2781" spans="1:19">
      <c r="A2781" s="14"/>
      <c r="B2781" s="14"/>
      <c r="C2781" s="14"/>
      <c r="D2781" s="14"/>
      <c r="E2781" s="14"/>
      <c r="F2781" s="14"/>
      <c r="G2781" s="14"/>
      <c r="H2781" s="14"/>
      <c r="I2781" s="14"/>
      <c r="J2781" s="14"/>
      <c r="K2781" s="14"/>
      <c r="L2781" s="14"/>
      <c r="M2781" s="14"/>
      <c r="N2781" s="14"/>
      <c r="O2781" s="14"/>
      <c r="P2781" s="14"/>
      <c r="Q2781" s="14"/>
      <c r="R2781" s="14"/>
      <c r="S2781" s="14"/>
    </row>
    <row r="2782" spans="1:19">
      <c r="A2782" s="14"/>
      <c r="B2782" s="14"/>
      <c r="C2782" s="14"/>
      <c r="D2782" s="14"/>
      <c r="E2782" s="14"/>
      <c r="F2782" s="14"/>
      <c r="G2782" s="14"/>
      <c r="H2782" s="14"/>
      <c r="I2782" s="14"/>
      <c r="J2782" s="14"/>
      <c r="K2782" s="14"/>
      <c r="L2782" s="14"/>
      <c r="M2782" s="14"/>
      <c r="N2782" s="14"/>
      <c r="O2782" s="14"/>
      <c r="P2782" s="14"/>
      <c r="Q2782" s="14"/>
      <c r="R2782" s="14"/>
      <c r="S2782" s="14"/>
    </row>
    <row r="2783" spans="1:19">
      <c r="A2783" s="14"/>
      <c r="B2783" s="14"/>
      <c r="C2783" s="14"/>
      <c r="D2783" s="14"/>
      <c r="E2783" s="14"/>
      <c r="F2783" s="14"/>
      <c r="G2783" s="14"/>
      <c r="H2783" s="14"/>
      <c r="I2783" s="14"/>
      <c r="J2783" s="14"/>
      <c r="K2783" s="14"/>
      <c r="L2783" s="14"/>
      <c r="M2783" s="14"/>
      <c r="N2783" s="14"/>
      <c r="O2783" s="14"/>
      <c r="P2783" s="14"/>
      <c r="Q2783" s="14"/>
      <c r="R2783" s="14"/>
      <c r="S2783" s="14"/>
    </row>
    <row r="2784" spans="1:19">
      <c r="A2784" s="14"/>
      <c r="B2784" s="14"/>
      <c r="C2784" s="14"/>
      <c r="D2784" s="14"/>
      <c r="E2784" s="14"/>
      <c r="F2784" s="14"/>
      <c r="G2784" s="14"/>
      <c r="H2784" s="14"/>
      <c r="I2784" s="14"/>
      <c r="J2784" s="14"/>
      <c r="K2784" s="14"/>
      <c r="L2784" s="14"/>
      <c r="M2784" s="14"/>
      <c r="N2784" s="14"/>
      <c r="O2784" s="14"/>
      <c r="P2784" s="14"/>
      <c r="Q2784" s="14"/>
      <c r="R2784" s="14"/>
      <c r="S2784" s="14"/>
    </row>
    <row r="2785" spans="1:19">
      <c r="A2785" s="14"/>
      <c r="B2785" s="14"/>
      <c r="C2785" s="14"/>
      <c r="D2785" s="14"/>
      <c r="E2785" s="14"/>
      <c r="F2785" s="14"/>
      <c r="G2785" s="14"/>
      <c r="H2785" s="14"/>
      <c r="I2785" s="14"/>
      <c r="J2785" s="14"/>
      <c r="K2785" s="14"/>
      <c r="L2785" s="14"/>
      <c r="M2785" s="14"/>
      <c r="N2785" s="14"/>
      <c r="O2785" s="14"/>
      <c r="P2785" s="14"/>
      <c r="Q2785" s="14"/>
      <c r="R2785" s="14"/>
      <c r="S2785" s="14"/>
    </row>
    <row r="2786" spans="1:19">
      <c r="A2786" s="14"/>
      <c r="B2786" s="14"/>
      <c r="C2786" s="14"/>
      <c r="D2786" s="14"/>
      <c r="E2786" s="14"/>
      <c r="F2786" s="14"/>
      <c r="G2786" s="14"/>
      <c r="H2786" s="14"/>
      <c r="I2786" s="14"/>
      <c r="J2786" s="14"/>
      <c r="K2786" s="14"/>
      <c r="L2786" s="14"/>
      <c r="M2786" s="14"/>
      <c r="N2786" s="14"/>
      <c r="O2786" s="14"/>
      <c r="P2786" s="14"/>
      <c r="Q2786" s="14"/>
      <c r="R2786" s="14"/>
      <c r="S2786" s="14"/>
    </row>
    <row r="2787" spans="1:19">
      <c r="A2787" s="14"/>
      <c r="B2787" s="14"/>
      <c r="C2787" s="14"/>
      <c r="D2787" s="14"/>
      <c r="E2787" s="14"/>
      <c r="F2787" s="14"/>
      <c r="G2787" s="14"/>
      <c r="H2787" s="14"/>
      <c r="I2787" s="14"/>
      <c r="J2787" s="14"/>
      <c r="K2787" s="14"/>
      <c r="L2787" s="14"/>
      <c r="M2787" s="14"/>
      <c r="N2787" s="14"/>
      <c r="O2787" s="14"/>
      <c r="P2787" s="14"/>
      <c r="Q2787" s="14"/>
      <c r="R2787" s="14"/>
      <c r="S2787" s="14"/>
    </row>
    <row r="2788" spans="1:19">
      <c r="A2788" s="14"/>
      <c r="B2788" s="14"/>
      <c r="C2788" s="14"/>
      <c r="D2788" s="14"/>
      <c r="E2788" s="14"/>
      <c r="F2788" s="14"/>
      <c r="G2788" s="14"/>
      <c r="H2788" s="14"/>
      <c r="I2788" s="14"/>
      <c r="J2788" s="14"/>
      <c r="K2788" s="14"/>
      <c r="L2788" s="14"/>
      <c r="M2788" s="14"/>
      <c r="N2788" s="14"/>
      <c r="O2788" s="14"/>
      <c r="P2788" s="14"/>
      <c r="Q2788" s="14"/>
      <c r="R2788" s="14"/>
      <c r="S2788" s="14"/>
    </row>
    <row r="2789" spans="1:19">
      <c r="A2789" s="14"/>
      <c r="B2789" s="14"/>
      <c r="C2789" s="14"/>
      <c r="D2789" s="14"/>
      <c r="E2789" s="14"/>
      <c r="F2789" s="14"/>
      <c r="G2789" s="14"/>
      <c r="H2789" s="14"/>
      <c r="I2789" s="14"/>
      <c r="J2789" s="14"/>
      <c r="K2789" s="14"/>
      <c r="L2789" s="14"/>
      <c r="M2789" s="14"/>
      <c r="N2789" s="14"/>
      <c r="O2789" s="14"/>
      <c r="P2789" s="14"/>
      <c r="Q2789" s="14"/>
      <c r="R2789" s="14"/>
      <c r="S2789" s="14"/>
    </row>
    <row r="2790" spans="1:19">
      <c r="A2790" s="14"/>
      <c r="B2790" s="14"/>
      <c r="C2790" s="14"/>
      <c r="D2790" s="14"/>
      <c r="E2790" s="14"/>
      <c r="F2790" s="14"/>
      <c r="G2790" s="14"/>
      <c r="H2790" s="14"/>
      <c r="I2790" s="14"/>
      <c r="J2790" s="14"/>
      <c r="K2790" s="14"/>
      <c r="L2790" s="14"/>
      <c r="M2790" s="14"/>
      <c r="N2790" s="14"/>
      <c r="O2790" s="14"/>
      <c r="P2790" s="14"/>
      <c r="Q2790" s="14"/>
      <c r="R2790" s="14"/>
      <c r="S2790" s="14"/>
    </row>
    <row r="2791" spans="1:19">
      <c r="A2791" s="14"/>
      <c r="B2791" s="14"/>
      <c r="C2791" s="14"/>
      <c r="D2791" s="14"/>
      <c r="E2791" s="14"/>
      <c r="F2791" s="14"/>
      <c r="G2791" s="14"/>
      <c r="H2791" s="14"/>
      <c r="I2791" s="14"/>
      <c r="J2791" s="14"/>
      <c r="K2791" s="14"/>
      <c r="L2791" s="14"/>
      <c r="M2791" s="14"/>
      <c r="N2791" s="14"/>
      <c r="O2791" s="14"/>
      <c r="P2791" s="14"/>
      <c r="Q2791" s="14"/>
      <c r="R2791" s="14"/>
      <c r="S2791" s="14"/>
    </row>
    <row r="2792" spans="1:19">
      <c r="A2792" s="14"/>
      <c r="B2792" s="14"/>
      <c r="C2792" s="14"/>
      <c r="D2792" s="14"/>
      <c r="E2792" s="14"/>
      <c r="F2792" s="14"/>
      <c r="G2792" s="14"/>
      <c r="H2792" s="14"/>
      <c r="I2792" s="14"/>
      <c r="J2792" s="14"/>
      <c r="K2792" s="14"/>
      <c r="L2792" s="14"/>
      <c r="M2792" s="14"/>
      <c r="N2792" s="14"/>
      <c r="O2792" s="14"/>
      <c r="P2792" s="14"/>
      <c r="Q2792" s="14"/>
      <c r="R2792" s="14"/>
      <c r="S2792" s="14"/>
    </row>
    <row r="2793" spans="1:19">
      <c r="A2793" s="14"/>
      <c r="B2793" s="14"/>
      <c r="C2793" s="14"/>
      <c r="D2793" s="14"/>
      <c r="E2793" s="14"/>
      <c r="F2793" s="14"/>
      <c r="G2793" s="14"/>
      <c r="H2793" s="14"/>
      <c r="I2793" s="14"/>
      <c r="J2793" s="14"/>
      <c r="K2793" s="14"/>
      <c r="L2793" s="14"/>
      <c r="M2793" s="14"/>
      <c r="N2793" s="14"/>
      <c r="O2793" s="14"/>
      <c r="P2793" s="14"/>
      <c r="Q2793" s="14"/>
      <c r="R2793" s="14"/>
      <c r="S2793" s="14"/>
    </row>
    <row r="2794" spans="1:19">
      <c r="A2794" s="14"/>
      <c r="B2794" s="14"/>
      <c r="C2794" s="14"/>
      <c r="D2794" s="14"/>
      <c r="E2794" s="14"/>
      <c r="F2794" s="14"/>
      <c r="G2794" s="14"/>
      <c r="H2794" s="14"/>
      <c r="I2794" s="14"/>
      <c r="J2794" s="14"/>
      <c r="K2794" s="14"/>
      <c r="L2794" s="14"/>
      <c r="M2794" s="14"/>
      <c r="N2794" s="14"/>
      <c r="O2794" s="14"/>
      <c r="P2794" s="14"/>
      <c r="Q2794" s="14"/>
      <c r="R2794" s="14"/>
      <c r="S2794" s="14"/>
    </row>
    <row r="2795" spans="1:19">
      <c r="A2795" s="14"/>
      <c r="B2795" s="14"/>
      <c r="C2795" s="14"/>
      <c r="D2795" s="14"/>
      <c r="E2795" s="14"/>
      <c r="F2795" s="14"/>
      <c r="G2795" s="14"/>
      <c r="H2795" s="14"/>
      <c r="I2795" s="14"/>
      <c r="J2795" s="14"/>
      <c r="K2795" s="14"/>
      <c r="L2795" s="14"/>
      <c r="M2795" s="14"/>
      <c r="N2795" s="14"/>
      <c r="O2795" s="14"/>
      <c r="P2795" s="14"/>
      <c r="Q2795" s="14"/>
      <c r="R2795" s="14"/>
      <c r="S2795" s="14"/>
    </row>
    <row r="2796" spans="1:19">
      <c r="A2796" s="14"/>
      <c r="B2796" s="14"/>
      <c r="C2796" s="14"/>
      <c r="D2796" s="14"/>
      <c r="E2796" s="14"/>
      <c r="F2796" s="14"/>
      <c r="G2796" s="14"/>
      <c r="H2796" s="14"/>
      <c r="I2796" s="14"/>
      <c r="J2796" s="14"/>
      <c r="K2796" s="14"/>
      <c r="L2796" s="14"/>
      <c r="M2796" s="14"/>
      <c r="N2796" s="14"/>
      <c r="O2796" s="14"/>
      <c r="P2796" s="14"/>
      <c r="Q2796" s="14"/>
      <c r="R2796" s="14"/>
      <c r="S2796" s="14"/>
    </row>
    <row r="2797" spans="1:19">
      <c r="A2797" s="14"/>
      <c r="B2797" s="14"/>
      <c r="C2797" s="14"/>
      <c r="D2797" s="14"/>
      <c r="E2797" s="14"/>
      <c r="F2797" s="14"/>
      <c r="G2797" s="14"/>
      <c r="H2797" s="14"/>
      <c r="I2797" s="14"/>
      <c r="J2797" s="14"/>
      <c r="K2797" s="14"/>
      <c r="L2797" s="14"/>
      <c r="M2797" s="14"/>
      <c r="N2797" s="14"/>
      <c r="O2797" s="14"/>
      <c r="P2797" s="14"/>
      <c r="Q2797" s="14"/>
      <c r="R2797" s="14"/>
      <c r="S2797" s="14"/>
    </row>
    <row r="2798" spans="1:19">
      <c r="A2798" s="14"/>
      <c r="B2798" s="14"/>
      <c r="C2798" s="14"/>
      <c r="D2798" s="14"/>
      <c r="E2798" s="14"/>
      <c r="F2798" s="14"/>
      <c r="G2798" s="14"/>
      <c r="H2798" s="14"/>
      <c r="I2798" s="14"/>
      <c r="J2798" s="14"/>
      <c r="K2798" s="14"/>
      <c r="L2798" s="14"/>
      <c r="M2798" s="14"/>
      <c r="N2798" s="14"/>
      <c r="O2798" s="14"/>
      <c r="P2798" s="14"/>
      <c r="Q2798" s="14"/>
      <c r="R2798" s="14"/>
      <c r="S2798" s="14"/>
    </row>
    <row r="2799" spans="1:19">
      <c r="A2799" s="14"/>
      <c r="B2799" s="14"/>
      <c r="C2799" s="14"/>
      <c r="D2799" s="14"/>
      <c r="E2799" s="14"/>
      <c r="F2799" s="14"/>
      <c r="G2799" s="14"/>
      <c r="H2799" s="14"/>
      <c r="I2799" s="14"/>
      <c r="J2799" s="14"/>
      <c r="K2799" s="14"/>
      <c r="L2799" s="14"/>
      <c r="M2799" s="14"/>
      <c r="N2799" s="14"/>
      <c r="O2799" s="14"/>
      <c r="P2799" s="14"/>
      <c r="Q2799" s="14"/>
      <c r="R2799" s="14"/>
      <c r="S2799" s="14"/>
    </row>
    <row r="2800" spans="1:19">
      <c r="A2800" s="14"/>
      <c r="B2800" s="14"/>
      <c r="C2800" s="14"/>
      <c r="D2800" s="14"/>
      <c r="E2800" s="14"/>
      <c r="F2800" s="14"/>
      <c r="G2800" s="14"/>
      <c r="H2800" s="14"/>
      <c r="I2800" s="14"/>
      <c r="J2800" s="14"/>
      <c r="K2800" s="14"/>
      <c r="L2800" s="14"/>
      <c r="M2800" s="14"/>
      <c r="N2800" s="14"/>
      <c r="O2800" s="14"/>
      <c r="P2800" s="14"/>
      <c r="Q2800" s="14"/>
      <c r="R2800" s="14"/>
      <c r="S2800" s="14"/>
    </row>
    <row r="2801" spans="1:19">
      <c r="A2801" s="14"/>
      <c r="B2801" s="14"/>
      <c r="C2801" s="14"/>
      <c r="D2801" s="14"/>
      <c r="E2801" s="14"/>
      <c r="F2801" s="14"/>
      <c r="G2801" s="14"/>
      <c r="H2801" s="14"/>
      <c r="I2801" s="14"/>
      <c r="J2801" s="14"/>
      <c r="K2801" s="14"/>
      <c r="L2801" s="14"/>
      <c r="M2801" s="14"/>
      <c r="N2801" s="14"/>
      <c r="O2801" s="14"/>
      <c r="P2801" s="14"/>
      <c r="Q2801" s="14"/>
      <c r="R2801" s="14"/>
      <c r="S2801" s="14"/>
    </row>
    <row r="2802" spans="1:19">
      <c r="A2802" s="14"/>
      <c r="B2802" s="14"/>
      <c r="C2802" s="14"/>
      <c r="D2802" s="14"/>
      <c r="E2802" s="14"/>
      <c r="F2802" s="14"/>
      <c r="G2802" s="14"/>
      <c r="H2802" s="14"/>
      <c r="I2802" s="14"/>
      <c r="J2802" s="14"/>
      <c r="K2802" s="14"/>
      <c r="L2802" s="14"/>
      <c r="M2802" s="14"/>
      <c r="N2802" s="14"/>
      <c r="O2802" s="14"/>
      <c r="P2802" s="14"/>
      <c r="Q2802" s="14"/>
      <c r="R2802" s="14"/>
      <c r="S2802" s="14"/>
    </row>
    <row r="2803" spans="1:19">
      <c r="A2803" s="14"/>
      <c r="B2803" s="14"/>
      <c r="C2803" s="14"/>
      <c r="D2803" s="14"/>
      <c r="E2803" s="14"/>
      <c r="F2803" s="14"/>
      <c r="G2803" s="14"/>
      <c r="H2803" s="14"/>
      <c r="I2803" s="14"/>
      <c r="J2803" s="14"/>
      <c r="K2803" s="14"/>
      <c r="L2803" s="14"/>
      <c r="M2803" s="14"/>
      <c r="N2803" s="14"/>
      <c r="O2803" s="14"/>
      <c r="P2803" s="14"/>
      <c r="Q2803" s="14"/>
      <c r="R2803" s="14"/>
      <c r="S2803" s="14"/>
    </row>
    <row r="2804" spans="1:19">
      <c r="A2804" s="14"/>
      <c r="B2804" s="14"/>
      <c r="C2804" s="14"/>
      <c r="D2804" s="14"/>
      <c r="E2804" s="14"/>
      <c r="F2804" s="14"/>
      <c r="G2804" s="14"/>
      <c r="H2804" s="14"/>
      <c r="I2804" s="14"/>
      <c r="J2804" s="14"/>
      <c r="K2804" s="14"/>
      <c r="L2804" s="14"/>
      <c r="M2804" s="14"/>
      <c r="N2804" s="14"/>
      <c r="O2804" s="14"/>
      <c r="P2804" s="14"/>
      <c r="Q2804" s="14"/>
      <c r="R2804" s="14"/>
      <c r="S2804" s="14"/>
    </row>
    <row r="2805" spans="1:19">
      <c r="A2805" s="14"/>
      <c r="B2805" s="14"/>
      <c r="C2805" s="14"/>
      <c r="D2805" s="14"/>
      <c r="E2805" s="14"/>
      <c r="F2805" s="14"/>
      <c r="G2805" s="14"/>
      <c r="H2805" s="14"/>
      <c r="I2805" s="14"/>
      <c r="J2805" s="14"/>
      <c r="K2805" s="14"/>
      <c r="L2805" s="14"/>
      <c r="M2805" s="14"/>
      <c r="N2805" s="14"/>
      <c r="O2805" s="14"/>
      <c r="P2805" s="14"/>
      <c r="Q2805" s="14"/>
      <c r="R2805" s="14"/>
      <c r="S2805" s="14"/>
    </row>
    <row r="2806" spans="1:19">
      <c r="A2806" s="14"/>
      <c r="B2806" s="14"/>
      <c r="C2806" s="14"/>
      <c r="D2806" s="14"/>
      <c r="E2806" s="14"/>
      <c r="F2806" s="14"/>
      <c r="G2806" s="14"/>
      <c r="H2806" s="14"/>
      <c r="I2806" s="14"/>
      <c r="J2806" s="14"/>
      <c r="K2806" s="14"/>
      <c r="L2806" s="14"/>
      <c r="M2806" s="14"/>
      <c r="N2806" s="14"/>
      <c r="O2806" s="14"/>
      <c r="P2806" s="14"/>
      <c r="Q2806" s="14"/>
      <c r="R2806" s="14"/>
      <c r="S2806" s="14"/>
    </row>
    <row r="2807" spans="1:19">
      <c r="A2807" s="14"/>
      <c r="B2807" s="14"/>
      <c r="C2807" s="14"/>
      <c r="D2807" s="14"/>
      <c r="E2807" s="14"/>
      <c r="F2807" s="14"/>
      <c r="G2807" s="14"/>
      <c r="H2807" s="14"/>
      <c r="I2807" s="14"/>
      <c r="J2807" s="14"/>
      <c r="K2807" s="14"/>
      <c r="L2807" s="14"/>
      <c r="M2807" s="14"/>
      <c r="N2807" s="14"/>
      <c r="O2807" s="14"/>
      <c r="P2807" s="14"/>
      <c r="Q2807" s="14"/>
      <c r="R2807" s="14"/>
      <c r="S2807" s="14"/>
    </row>
    <row r="2808" spans="1:19">
      <c r="A2808" s="14"/>
      <c r="B2808" s="14"/>
      <c r="C2808" s="14"/>
      <c r="D2808" s="14"/>
      <c r="E2808" s="14"/>
      <c r="F2808" s="14"/>
      <c r="G2808" s="14"/>
      <c r="H2808" s="14"/>
      <c r="I2808" s="14"/>
      <c r="J2808" s="14"/>
      <c r="K2808" s="14"/>
      <c r="L2808" s="14"/>
      <c r="M2808" s="14"/>
      <c r="N2808" s="14"/>
      <c r="O2808" s="14"/>
      <c r="P2808" s="14"/>
      <c r="Q2808" s="14"/>
      <c r="R2808" s="14"/>
      <c r="S2808" s="14"/>
    </row>
    <row r="2809" spans="1:19">
      <c r="A2809" s="14"/>
      <c r="B2809" s="14"/>
      <c r="C2809" s="14"/>
      <c r="D2809" s="14"/>
      <c r="E2809" s="14"/>
      <c r="F2809" s="14"/>
      <c r="G2809" s="14"/>
      <c r="H2809" s="14"/>
      <c r="I2809" s="14"/>
      <c r="J2809" s="14"/>
      <c r="K2809" s="14"/>
      <c r="L2809" s="14"/>
      <c r="M2809" s="14"/>
      <c r="N2809" s="14"/>
      <c r="O2809" s="14"/>
      <c r="P2809" s="14"/>
      <c r="Q2809" s="14"/>
      <c r="R2809" s="14"/>
      <c r="S2809" s="14"/>
    </row>
    <row r="2810" spans="1:19">
      <c r="A2810" s="14"/>
      <c r="B2810" s="14"/>
      <c r="C2810" s="14"/>
      <c r="D2810" s="14"/>
      <c r="E2810" s="14"/>
      <c r="F2810" s="14"/>
      <c r="G2810" s="14"/>
      <c r="H2810" s="14"/>
      <c r="I2810" s="14"/>
      <c r="J2810" s="14"/>
      <c r="K2810" s="14"/>
      <c r="L2810" s="14"/>
      <c r="M2810" s="14"/>
      <c r="N2810" s="14"/>
      <c r="O2810" s="14"/>
      <c r="P2810" s="14"/>
      <c r="Q2810" s="14"/>
      <c r="R2810" s="14"/>
      <c r="S2810" s="14"/>
    </row>
    <row r="2811" spans="1:19">
      <c r="A2811" s="14"/>
      <c r="B2811" s="14"/>
      <c r="C2811" s="14"/>
      <c r="D2811" s="14"/>
      <c r="E2811" s="14"/>
      <c r="F2811" s="14"/>
      <c r="G2811" s="14"/>
      <c r="H2811" s="14"/>
      <c r="I2811" s="14"/>
      <c r="J2811" s="14"/>
      <c r="K2811" s="14"/>
      <c r="L2811" s="14"/>
      <c r="M2811" s="14"/>
      <c r="N2811" s="14"/>
      <c r="O2811" s="14"/>
      <c r="P2811" s="14"/>
      <c r="Q2811" s="14"/>
      <c r="R2811" s="14"/>
      <c r="S2811" s="14"/>
    </row>
    <row r="2812" spans="1:19">
      <c r="A2812" s="14"/>
      <c r="B2812" s="14"/>
      <c r="C2812" s="14"/>
      <c r="D2812" s="14"/>
      <c r="E2812" s="14"/>
      <c r="F2812" s="14"/>
      <c r="G2812" s="14"/>
      <c r="H2812" s="14"/>
      <c r="I2812" s="14"/>
      <c r="J2812" s="14"/>
      <c r="K2812" s="14"/>
      <c r="L2812" s="14"/>
      <c r="M2812" s="14"/>
      <c r="N2812" s="14"/>
      <c r="O2812" s="14"/>
      <c r="P2812" s="14"/>
      <c r="Q2812" s="14"/>
      <c r="R2812" s="14"/>
      <c r="S2812" s="14"/>
    </row>
    <row r="2813" spans="1:19">
      <c r="A2813" s="14"/>
      <c r="B2813" s="14"/>
      <c r="C2813" s="14"/>
      <c r="D2813" s="14"/>
      <c r="E2813" s="14"/>
      <c r="F2813" s="14"/>
      <c r="G2813" s="14"/>
      <c r="H2813" s="14"/>
      <c r="I2813" s="14"/>
      <c r="J2813" s="14"/>
      <c r="K2813" s="14"/>
      <c r="L2813" s="14"/>
      <c r="M2813" s="14"/>
      <c r="N2813" s="14"/>
      <c r="O2813" s="14"/>
      <c r="P2813" s="14"/>
      <c r="Q2813" s="14"/>
      <c r="R2813" s="14"/>
      <c r="S2813" s="14"/>
    </row>
    <row r="2814" spans="1:19">
      <c r="A2814" s="14"/>
      <c r="B2814" s="14"/>
      <c r="C2814" s="14"/>
      <c r="D2814" s="14"/>
      <c r="E2814" s="14"/>
      <c r="F2814" s="14"/>
      <c r="G2814" s="14"/>
      <c r="H2814" s="14"/>
      <c r="I2814" s="14"/>
      <c r="J2814" s="14"/>
      <c r="K2814" s="14"/>
      <c r="L2814" s="14"/>
      <c r="M2814" s="14"/>
      <c r="N2814" s="14"/>
      <c r="O2814" s="14"/>
      <c r="P2814" s="14"/>
      <c r="Q2814" s="14"/>
      <c r="R2814" s="14"/>
      <c r="S2814" s="14"/>
    </row>
    <row r="2815" spans="1:19">
      <c r="A2815" s="14"/>
      <c r="B2815" s="14"/>
      <c r="C2815" s="14"/>
      <c r="D2815" s="14"/>
      <c r="E2815" s="14"/>
      <c r="F2815" s="14"/>
      <c r="G2815" s="14"/>
      <c r="H2815" s="14"/>
      <c r="I2815" s="14"/>
      <c r="J2815" s="14"/>
      <c r="K2815" s="14"/>
      <c r="L2815" s="14"/>
      <c r="M2815" s="14"/>
      <c r="N2815" s="14"/>
      <c r="O2815" s="14"/>
      <c r="P2815" s="14"/>
      <c r="Q2815" s="14"/>
      <c r="R2815" s="14"/>
      <c r="S2815" s="14"/>
    </row>
    <row r="2816" spans="1:19">
      <c r="A2816" s="14"/>
      <c r="B2816" s="14"/>
      <c r="C2816" s="14"/>
      <c r="D2816" s="14"/>
      <c r="E2816" s="14"/>
      <c r="F2816" s="14"/>
      <c r="G2816" s="14"/>
      <c r="H2816" s="14"/>
      <c r="I2816" s="14"/>
      <c r="J2816" s="14"/>
      <c r="K2816" s="14"/>
      <c r="L2816" s="14"/>
      <c r="M2816" s="14"/>
      <c r="N2816" s="14"/>
      <c r="O2816" s="14"/>
      <c r="P2816" s="14"/>
      <c r="Q2816" s="14"/>
      <c r="R2816" s="14"/>
      <c r="S2816" s="14"/>
    </row>
    <row r="2817" spans="1:19">
      <c r="A2817" s="14"/>
      <c r="B2817" s="14"/>
      <c r="C2817" s="14"/>
      <c r="D2817" s="14"/>
      <c r="E2817" s="14"/>
      <c r="F2817" s="14"/>
      <c r="G2817" s="14"/>
      <c r="H2817" s="14"/>
      <c r="I2817" s="14"/>
      <c r="J2817" s="14"/>
      <c r="K2817" s="14"/>
      <c r="L2817" s="14"/>
      <c r="M2817" s="14"/>
      <c r="N2817" s="14"/>
      <c r="O2817" s="14"/>
      <c r="P2817" s="14"/>
      <c r="Q2817" s="14"/>
      <c r="R2817" s="14"/>
      <c r="S2817" s="14"/>
    </row>
    <row r="2818" spans="1:19">
      <c r="A2818" s="14"/>
      <c r="B2818" s="14"/>
      <c r="C2818" s="14"/>
      <c r="D2818" s="14"/>
      <c r="E2818" s="14"/>
      <c r="F2818" s="14"/>
      <c r="G2818" s="14"/>
      <c r="H2818" s="14"/>
      <c r="I2818" s="14"/>
      <c r="J2818" s="14"/>
      <c r="K2818" s="14"/>
      <c r="L2818" s="14"/>
      <c r="M2818" s="14"/>
      <c r="N2818" s="14"/>
      <c r="O2818" s="14"/>
      <c r="P2818" s="14"/>
      <c r="Q2818" s="14"/>
      <c r="R2818" s="14"/>
      <c r="S2818" s="14"/>
    </row>
    <row r="2819" spans="1:19">
      <c r="A2819" s="14"/>
      <c r="B2819" s="14"/>
      <c r="C2819" s="14"/>
      <c r="D2819" s="14"/>
      <c r="E2819" s="14"/>
      <c r="F2819" s="14"/>
      <c r="G2819" s="14"/>
      <c r="H2819" s="14"/>
      <c r="I2819" s="14"/>
      <c r="J2819" s="14"/>
      <c r="K2819" s="14"/>
      <c r="L2819" s="14"/>
      <c r="M2819" s="14"/>
      <c r="N2819" s="14"/>
      <c r="O2819" s="14"/>
      <c r="P2819" s="14"/>
      <c r="Q2819" s="14"/>
      <c r="R2819" s="14"/>
      <c r="S2819" s="14"/>
    </row>
    <row r="2820" spans="1:19">
      <c r="A2820" s="14"/>
      <c r="B2820" s="14"/>
      <c r="C2820" s="14"/>
      <c r="D2820" s="14"/>
      <c r="E2820" s="14"/>
      <c r="F2820" s="14"/>
      <c r="G2820" s="14"/>
      <c r="H2820" s="14"/>
      <c r="I2820" s="14"/>
      <c r="J2820" s="14"/>
      <c r="K2820" s="14"/>
      <c r="L2820" s="14"/>
      <c r="M2820" s="14"/>
      <c r="N2820" s="14"/>
      <c r="O2820" s="14"/>
      <c r="P2820" s="14"/>
      <c r="Q2820" s="14"/>
      <c r="R2820" s="14"/>
      <c r="S2820" s="14"/>
    </row>
    <row r="2821" spans="1:19">
      <c r="A2821" s="14"/>
      <c r="B2821" s="14"/>
      <c r="C2821" s="14"/>
      <c r="D2821" s="14"/>
      <c r="E2821" s="14"/>
      <c r="F2821" s="14"/>
      <c r="G2821" s="14"/>
      <c r="H2821" s="14"/>
      <c r="I2821" s="14"/>
      <c r="J2821" s="14"/>
      <c r="K2821" s="14"/>
      <c r="L2821" s="14"/>
      <c r="M2821" s="14"/>
      <c r="N2821" s="14"/>
      <c r="O2821" s="14"/>
      <c r="P2821" s="14"/>
      <c r="Q2821" s="14"/>
      <c r="R2821" s="14"/>
      <c r="S2821" s="14"/>
    </row>
    <row r="2822" spans="1:19">
      <c r="A2822" s="14"/>
      <c r="B2822" s="14"/>
      <c r="C2822" s="14"/>
      <c r="D2822" s="14"/>
      <c r="E2822" s="14"/>
      <c r="F2822" s="14"/>
      <c r="G2822" s="14"/>
      <c r="H2822" s="14"/>
      <c r="I2822" s="14"/>
      <c r="J2822" s="14"/>
      <c r="K2822" s="14"/>
      <c r="L2822" s="14"/>
      <c r="M2822" s="14"/>
      <c r="N2822" s="14"/>
      <c r="O2822" s="14"/>
      <c r="P2822" s="14"/>
      <c r="Q2822" s="14"/>
      <c r="R2822" s="14"/>
      <c r="S2822" s="14"/>
    </row>
    <row r="2823" spans="1:19">
      <c r="A2823" s="14"/>
      <c r="B2823" s="14"/>
      <c r="C2823" s="14"/>
      <c r="D2823" s="14"/>
      <c r="E2823" s="14"/>
      <c r="F2823" s="14"/>
      <c r="G2823" s="14"/>
      <c r="H2823" s="14"/>
      <c r="I2823" s="14"/>
      <c r="J2823" s="14"/>
      <c r="K2823" s="14"/>
      <c r="L2823" s="14"/>
      <c r="M2823" s="14"/>
      <c r="N2823" s="14"/>
      <c r="O2823" s="14"/>
      <c r="P2823" s="14"/>
      <c r="Q2823" s="14"/>
      <c r="R2823" s="14"/>
      <c r="S2823" s="14"/>
    </row>
    <row r="2824" spans="1:19">
      <c r="A2824" s="14"/>
      <c r="B2824" s="14"/>
      <c r="C2824" s="14"/>
      <c r="D2824" s="14"/>
      <c r="E2824" s="14"/>
      <c r="F2824" s="14"/>
      <c r="G2824" s="14"/>
      <c r="H2824" s="14"/>
      <c r="I2824" s="14"/>
      <c r="J2824" s="14"/>
      <c r="K2824" s="14"/>
      <c r="L2824" s="14"/>
      <c r="M2824" s="14"/>
      <c r="N2824" s="14"/>
      <c r="O2824" s="14"/>
      <c r="P2824" s="14"/>
      <c r="Q2824" s="14"/>
      <c r="R2824" s="14"/>
      <c r="S2824" s="14"/>
    </row>
    <row r="2825" spans="1:19">
      <c r="A2825" s="14"/>
      <c r="B2825" s="14"/>
      <c r="C2825" s="14"/>
      <c r="D2825" s="14"/>
      <c r="E2825" s="14"/>
      <c r="F2825" s="14"/>
      <c r="G2825" s="14"/>
      <c r="H2825" s="14"/>
      <c r="I2825" s="14"/>
      <c r="J2825" s="14"/>
      <c r="K2825" s="14"/>
      <c r="L2825" s="14"/>
      <c r="M2825" s="14"/>
      <c r="N2825" s="14"/>
      <c r="O2825" s="14"/>
      <c r="P2825" s="14"/>
      <c r="Q2825" s="14"/>
      <c r="R2825" s="14"/>
      <c r="S2825" s="14"/>
    </row>
    <row r="2826" spans="1:19">
      <c r="A2826" s="14"/>
      <c r="B2826" s="14"/>
      <c r="C2826" s="14"/>
      <c r="D2826" s="14"/>
      <c r="E2826" s="14"/>
      <c r="F2826" s="14"/>
      <c r="G2826" s="14"/>
      <c r="H2826" s="14"/>
      <c r="I2826" s="14"/>
      <c r="J2826" s="14"/>
      <c r="K2826" s="14"/>
      <c r="L2826" s="14"/>
      <c r="M2826" s="14"/>
      <c r="N2826" s="14"/>
      <c r="O2826" s="14"/>
      <c r="P2826" s="14"/>
      <c r="Q2826" s="14"/>
      <c r="R2826" s="14"/>
      <c r="S2826" s="14"/>
    </row>
    <row r="2827" spans="1:19">
      <c r="A2827" s="14"/>
      <c r="B2827" s="14"/>
      <c r="C2827" s="14"/>
      <c r="D2827" s="14"/>
      <c r="E2827" s="14"/>
      <c r="F2827" s="14"/>
      <c r="G2827" s="14"/>
      <c r="H2827" s="14"/>
      <c r="I2827" s="14"/>
      <c r="J2827" s="14"/>
      <c r="K2827" s="14"/>
      <c r="L2827" s="14"/>
      <c r="M2827" s="14"/>
      <c r="N2827" s="14"/>
      <c r="O2827" s="14"/>
      <c r="P2827" s="14"/>
      <c r="Q2827" s="14"/>
      <c r="R2827" s="14"/>
      <c r="S2827" s="14"/>
    </row>
    <row r="2828" spans="1:19">
      <c r="A2828" s="14"/>
      <c r="B2828" s="14"/>
      <c r="C2828" s="14"/>
      <c r="D2828" s="14"/>
      <c r="E2828" s="14"/>
      <c r="F2828" s="14"/>
      <c r="G2828" s="14"/>
      <c r="H2828" s="14"/>
      <c r="I2828" s="14"/>
      <c r="J2828" s="14"/>
      <c r="K2828" s="14"/>
      <c r="L2828" s="14"/>
      <c r="M2828" s="14"/>
      <c r="N2828" s="14"/>
      <c r="O2828" s="14"/>
      <c r="P2828" s="14"/>
      <c r="Q2828" s="14"/>
      <c r="R2828" s="14"/>
      <c r="S2828" s="14"/>
    </row>
    <row r="2829" spans="1:19">
      <c r="A2829" s="14"/>
      <c r="B2829" s="14"/>
      <c r="C2829" s="14"/>
      <c r="D2829" s="14"/>
      <c r="E2829" s="14"/>
      <c r="F2829" s="14"/>
      <c r="G2829" s="14"/>
      <c r="H2829" s="14"/>
      <c r="I2829" s="14"/>
      <c r="J2829" s="14"/>
      <c r="K2829" s="14"/>
      <c r="L2829" s="14"/>
      <c r="M2829" s="14"/>
      <c r="N2829" s="14"/>
      <c r="O2829" s="14"/>
      <c r="P2829" s="14"/>
      <c r="Q2829" s="14"/>
      <c r="R2829" s="14"/>
      <c r="S2829" s="14"/>
    </row>
    <row r="2830" spans="1:19">
      <c r="A2830" s="14"/>
      <c r="B2830" s="14"/>
      <c r="C2830" s="14"/>
      <c r="D2830" s="14"/>
      <c r="E2830" s="14"/>
      <c r="F2830" s="14"/>
      <c r="G2830" s="14"/>
      <c r="H2830" s="14"/>
      <c r="I2830" s="14"/>
      <c r="J2830" s="14"/>
      <c r="K2830" s="14"/>
      <c r="L2830" s="14"/>
      <c r="M2830" s="14"/>
      <c r="N2830" s="14"/>
      <c r="O2830" s="14"/>
      <c r="P2830" s="14"/>
      <c r="Q2830" s="14"/>
      <c r="R2830" s="14"/>
      <c r="S2830" s="14"/>
    </row>
    <row r="2831" spans="1:19">
      <c r="A2831" s="14"/>
      <c r="B2831" s="14"/>
      <c r="C2831" s="14"/>
      <c r="D2831" s="14"/>
      <c r="E2831" s="14"/>
      <c r="F2831" s="14"/>
      <c r="G2831" s="14"/>
      <c r="H2831" s="14"/>
      <c r="I2831" s="14"/>
      <c r="J2831" s="14"/>
      <c r="K2831" s="14"/>
      <c r="L2831" s="14"/>
      <c r="M2831" s="14"/>
      <c r="N2831" s="14"/>
      <c r="O2831" s="14"/>
      <c r="P2831" s="14"/>
      <c r="Q2831" s="14"/>
      <c r="R2831" s="14"/>
      <c r="S2831" s="14"/>
    </row>
    <row r="2832" spans="1:19">
      <c r="A2832" s="14"/>
      <c r="B2832" s="14"/>
      <c r="C2832" s="14"/>
      <c r="D2832" s="14"/>
      <c r="E2832" s="14"/>
      <c r="F2832" s="14"/>
      <c r="G2832" s="14"/>
      <c r="H2832" s="14"/>
      <c r="I2832" s="14"/>
      <c r="J2832" s="14"/>
      <c r="K2832" s="14"/>
      <c r="L2832" s="14"/>
      <c r="M2832" s="14"/>
      <c r="N2832" s="14"/>
      <c r="O2832" s="14"/>
      <c r="P2832" s="14"/>
      <c r="Q2832" s="14"/>
      <c r="R2832" s="14"/>
      <c r="S2832" s="14"/>
    </row>
    <row r="2833" spans="1:19">
      <c r="A2833" s="14"/>
      <c r="B2833" s="14"/>
      <c r="C2833" s="14"/>
      <c r="D2833" s="14"/>
      <c r="E2833" s="14"/>
      <c r="F2833" s="14"/>
      <c r="G2833" s="14"/>
      <c r="H2833" s="14"/>
      <c r="I2833" s="14"/>
      <c r="J2833" s="14"/>
      <c r="K2833" s="14"/>
      <c r="L2833" s="14"/>
      <c r="M2833" s="14"/>
      <c r="N2833" s="14"/>
      <c r="O2833" s="14"/>
      <c r="P2833" s="14"/>
      <c r="Q2833" s="14"/>
      <c r="R2833" s="14"/>
      <c r="S2833" s="14"/>
    </row>
    <row r="2834" spans="1:19">
      <c r="A2834" s="14"/>
      <c r="B2834" s="14"/>
      <c r="C2834" s="14"/>
      <c r="D2834" s="14"/>
      <c r="E2834" s="14"/>
      <c r="F2834" s="14"/>
      <c r="G2834" s="14"/>
      <c r="H2834" s="14"/>
      <c r="I2834" s="14"/>
      <c r="J2834" s="14"/>
      <c r="K2834" s="14"/>
      <c r="L2834" s="14"/>
      <c r="M2834" s="14"/>
      <c r="N2834" s="14"/>
      <c r="O2834" s="14"/>
      <c r="P2834" s="14"/>
      <c r="Q2834" s="14"/>
      <c r="R2834" s="14"/>
      <c r="S2834" s="14"/>
    </row>
    <row r="2835" spans="1:19">
      <c r="A2835" s="14"/>
      <c r="B2835" s="14"/>
      <c r="C2835" s="14"/>
      <c r="D2835" s="14"/>
      <c r="E2835" s="14"/>
      <c r="F2835" s="14"/>
      <c r="G2835" s="14"/>
      <c r="H2835" s="14"/>
      <c r="I2835" s="14"/>
      <c r="J2835" s="14"/>
      <c r="K2835" s="14"/>
      <c r="L2835" s="14"/>
      <c r="M2835" s="14"/>
      <c r="N2835" s="14"/>
      <c r="O2835" s="14"/>
      <c r="P2835" s="14"/>
      <c r="Q2835" s="14"/>
      <c r="R2835" s="14"/>
      <c r="S2835" s="14"/>
    </row>
    <row r="2836" spans="1:19">
      <c r="A2836" s="14"/>
      <c r="B2836" s="14"/>
      <c r="C2836" s="14"/>
      <c r="D2836" s="14"/>
      <c r="E2836" s="14"/>
      <c r="F2836" s="14"/>
      <c r="G2836" s="14"/>
      <c r="H2836" s="14"/>
      <c r="I2836" s="14"/>
      <c r="J2836" s="14"/>
      <c r="K2836" s="14"/>
      <c r="L2836" s="14"/>
      <c r="M2836" s="14"/>
      <c r="N2836" s="14"/>
      <c r="O2836" s="14"/>
      <c r="P2836" s="14"/>
      <c r="Q2836" s="14"/>
      <c r="R2836" s="14"/>
      <c r="S2836" s="14"/>
    </row>
    <row r="2837" spans="1:19">
      <c r="A2837" s="14"/>
      <c r="B2837" s="14"/>
      <c r="C2837" s="14"/>
      <c r="D2837" s="14"/>
      <c r="E2837" s="14"/>
      <c r="F2837" s="14"/>
      <c r="G2837" s="14"/>
      <c r="H2837" s="14"/>
      <c r="I2837" s="14"/>
      <c r="J2837" s="14"/>
      <c r="K2837" s="14"/>
      <c r="L2837" s="14"/>
      <c r="M2837" s="14"/>
      <c r="N2837" s="14"/>
      <c r="O2837" s="14"/>
      <c r="P2837" s="14"/>
      <c r="Q2837" s="14"/>
      <c r="R2837" s="14"/>
      <c r="S2837" s="14"/>
    </row>
    <row r="2838" spans="1:19">
      <c r="A2838" s="14"/>
      <c r="B2838" s="14"/>
      <c r="C2838" s="14"/>
      <c r="D2838" s="14"/>
      <c r="E2838" s="14"/>
      <c r="F2838" s="14"/>
      <c r="G2838" s="14"/>
      <c r="H2838" s="14"/>
      <c r="I2838" s="14"/>
      <c r="J2838" s="14"/>
      <c r="K2838" s="14"/>
      <c r="L2838" s="14"/>
      <c r="M2838" s="14"/>
      <c r="N2838" s="14"/>
      <c r="O2838" s="14"/>
      <c r="P2838" s="14"/>
      <c r="Q2838" s="14"/>
      <c r="R2838" s="14"/>
      <c r="S2838" s="14"/>
    </row>
    <row r="2839" spans="1:19">
      <c r="A2839" s="14"/>
      <c r="B2839" s="14"/>
      <c r="C2839" s="14"/>
      <c r="D2839" s="14"/>
      <c r="E2839" s="14"/>
      <c r="F2839" s="14"/>
      <c r="G2839" s="14"/>
      <c r="H2839" s="14"/>
      <c r="I2839" s="14"/>
      <c r="J2839" s="14"/>
      <c r="K2839" s="14"/>
      <c r="L2839" s="14"/>
      <c r="M2839" s="14"/>
      <c r="N2839" s="14"/>
      <c r="O2839" s="14"/>
      <c r="P2839" s="14"/>
      <c r="Q2839" s="14"/>
      <c r="R2839" s="14"/>
      <c r="S2839" s="14"/>
    </row>
    <row r="2840" spans="1:19">
      <c r="A2840" s="14"/>
      <c r="B2840" s="14"/>
      <c r="C2840" s="14"/>
      <c r="D2840" s="14"/>
      <c r="E2840" s="14"/>
      <c r="F2840" s="14"/>
      <c r="G2840" s="14"/>
      <c r="H2840" s="14"/>
      <c r="I2840" s="14"/>
      <c r="J2840" s="14"/>
      <c r="K2840" s="14"/>
      <c r="L2840" s="14"/>
      <c r="M2840" s="14"/>
      <c r="N2840" s="14"/>
      <c r="O2840" s="14"/>
      <c r="P2840" s="14"/>
      <c r="Q2840" s="14"/>
      <c r="R2840" s="14"/>
      <c r="S2840" s="14"/>
    </row>
    <row r="2841" spans="1:19">
      <c r="A2841" s="14"/>
      <c r="B2841" s="14"/>
      <c r="C2841" s="14"/>
      <c r="D2841" s="14"/>
      <c r="E2841" s="14"/>
      <c r="F2841" s="14"/>
      <c r="G2841" s="14"/>
      <c r="H2841" s="14"/>
      <c r="I2841" s="14"/>
      <c r="J2841" s="14"/>
      <c r="K2841" s="14"/>
      <c r="L2841" s="14"/>
      <c r="M2841" s="14"/>
      <c r="N2841" s="14"/>
      <c r="O2841" s="14"/>
      <c r="P2841" s="14"/>
      <c r="Q2841" s="14"/>
      <c r="R2841" s="14"/>
      <c r="S2841" s="14"/>
    </row>
    <row r="2842" spans="1:19">
      <c r="A2842" s="14"/>
      <c r="B2842" s="14"/>
      <c r="C2842" s="14"/>
      <c r="D2842" s="14"/>
      <c r="E2842" s="14"/>
      <c r="F2842" s="14"/>
      <c r="G2842" s="14"/>
      <c r="H2842" s="14"/>
      <c r="I2842" s="14"/>
      <c r="J2842" s="14"/>
      <c r="K2842" s="14"/>
      <c r="L2842" s="14"/>
      <c r="M2842" s="14"/>
      <c r="N2842" s="14"/>
      <c r="O2842" s="14"/>
      <c r="P2842" s="14"/>
      <c r="Q2842" s="14"/>
      <c r="R2842" s="14"/>
      <c r="S2842" s="14"/>
    </row>
    <row r="2843" spans="1:19">
      <c r="A2843" s="14"/>
      <c r="B2843" s="14"/>
      <c r="C2843" s="14"/>
      <c r="D2843" s="14"/>
      <c r="E2843" s="14"/>
      <c r="F2843" s="14"/>
      <c r="G2843" s="14"/>
      <c r="H2843" s="14"/>
      <c r="I2843" s="14"/>
      <c r="J2843" s="14"/>
      <c r="K2843" s="14"/>
      <c r="L2843" s="14"/>
      <c r="M2843" s="14"/>
      <c r="N2843" s="14"/>
      <c r="O2843" s="14"/>
      <c r="P2843" s="14"/>
      <c r="Q2843" s="14"/>
      <c r="R2843" s="14"/>
      <c r="S2843" s="14"/>
    </row>
    <row r="2844" spans="1:19">
      <c r="A2844" s="14"/>
      <c r="B2844" s="14"/>
      <c r="C2844" s="14"/>
      <c r="D2844" s="14"/>
      <c r="E2844" s="14"/>
      <c r="F2844" s="14"/>
      <c r="G2844" s="14"/>
      <c r="H2844" s="14"/>
      <c r="I2844" s="14"/>
      <c r="J2844" s="14"/>
      <c r="K2844" s="14"/>
      <c r="L2844" s="14"/>
      <c r="M2844" s="14"/>
      <c r="N2844" s="14"/>
      <c r="O2844" s="14"/>
      <c r="P2844" s="14"/>
      <c r="Q2844" s="14"/>
      <c r="R2844" s="14"/>
      <c r="S2844" s="14"/>
    </row>
    <row r="2845" spans="1:19">
      <c r="A2845" s="14"/>
      <c r="B2845" s="14"/>
      <c r="C2845" s="14"/>
      <c r="D2845" s="14"/>
      <c r="E2845" s="14"/>
      <c r="F2845" s="14"/>
      <c r="G2845" s="14"/>
      <c r="H2845" s="14"/>
      <c r="I2845" s="14"/>
      <c r="J2845" s="14"/>
      <c r="K2845" s="14"/>
      <c r="L2845" s="14"/>
      <c r="M2845" s="14"/>
      <c r="N2845" s="14"/>
      <c r="O2845" s="14"/>
      <c r="P2845" s="14"/>
      <c r="Q2845" s="14"/>
      <c r="R2845" s="14"/>
      <c r="S2845" s="14"/>
    </row>
    <row r="2846" spans="1:19">
      <c r="A2846" s="14"/>
      <c r="B2846" s="14"/>
      <c r="C2846" s="14"/>
      <c r="D2846" s="14"/>
      <c r="E2846" s="14"/>
      <c r="F2846" s="14"/>
      <c r="G2846" s="14"/>
      <c r="H2846" s="14"/>
      <c r="I2846" s="14"/>
      <c r="J2846" s="14"/>
      <c r="K2846" s="14"/>
      <c r="L2846" s="14"/>
      <c r="M2846" s="14"/>
      <c r="N2846" s="14"/>
      <c r="O2846" s="14"/>
      <c r="P2846" s="14"/>
      <c r="Q2846" s="14"/>
      <c r="R2846" s="14"/>
      <c r="S2846" s="14"/>
    </row>
    <row r="2847" spans="1:19">
      <c r="A2847" s="14"/>
      <c r="B2847" s="14"/>
      <c r="C2847" s="14"/>
      <c r="D2847" s="14"/>
      <c r="E2847" s="14"/>
      <c r="F2847" s="14"/>
      <c r="G2847" s="14"/>
      <c r="H2847" s="14"/>
      <c r="I2847" s="14"/>
      <c r="J2847" s="14"/>
      <c r="K2847" s="14"/>
      <c r="L2847" s="14"/>
      <c r="M2847" s="14"/>
      <c r="N2847" s="14"/>
      <c r="O2847" s="14"/>
      <c r="P2847" s="14"/>
      <c r="Q2847" s="14"/>
      <c r="R2847" s="14"/>
      <c r="S2847" s="14"/>
    </row>
    <row r="2848" spans="1:19">
      <c r="A2848" s="14"/>
      <c r="B2848" s="14"/>
      <c r="C2848" s="14"/>
      <c r="D2848" s="14"/>
      <c r="E2848" s="14"/>
      <c r="F2848" s="14"/>
      <c r="G2848" s="14"/>
      <c r="H2848" s="14"/>
      <c r="I2848" s="14"/>
      <c r="J2848" s="14"/>
      <c r="K2848" s="14"/>
      <c r="L2848" s="14"/>
      <c r="M2848" s="14"/>
      <c r="N2848" s="14"/>
      <c r="O2848" s="14"/>
      <c r="P2848" s="14"/>
      <c r="Q2848" s="14"/>
      <c r="R2848" s="14"/>
      <c r="S2848" s="14"/>
    </row>
    <row r="2849" spans="1:19">
      <c r="A2849" s="14"/>
      <c r="B2849" s="14"/>
      <c r="C2849" s="14"/>
      <c r="D2849" s="14"/>
      <c r="E2849" s="14"/>
      <c r="F2849" s="14"/>
      <c r="G2849" s="14"/>
      <c r="H2849" s="14"/>
      <c r="I2849" s="14"/>
      <c r="J2849" s="14"/>
      <c r="K2849" s="14"/>
      <c r="L2849" s="14"/>
      <c r="M2849" s="14"/>
      <c r="N2849" s="14"/>
      <c r="O2849" s="14"/>
      <c r="P2849" s="14"/>
      <c r="Q2849" s="14"/>
      <c r="R2849" s="14"/>
      <c r="S2849" s="14"/>
    </row>
    <row r="2850" spans="1:19">
      <c r="A2850" s="14"/>
      <c r="B2850" s="14"/>
      <c r="C2850" s="14"/>
      <c r="D2850" s="14"/>
      <c r="E2850" s="14"/>
      <c r="F2850" s="14"/>
      <c r="G2850" s="14"/>
      <c r="H2850" s="14"/>
      <c r="I2850" s="14"/>
      <c r="J2850" s="14"/>
      <c r="K2850" s="14"/>
      <c r="L2850" s="14"/>
      <c r="M2850" s="14"/>
      <c r="N2850" s="14"/>
      <c r="O2850" s="14"/>
      <c r="P2850" s="14"/>
      <c r="Q2850" s="14"/>
      <c r="R2850" s="14"/>
      <c r="S2850" s="14"/>
    </row>
    <row r="2851" spans="1:19">
      <c r="A2851" s="14"/>
      <c r="B2851" s="14"/>
      <c r="C2851" s="14"/>
      <c r="D2851" s="14"/>
      <c r="E2851" s="14"/>
      <c r="F2851" s="14"/>
      <c r="G2851" s="14"/>
      <c r="H2851" s="14"/>
      <c r="I2851" s="14"/>
      <c r="J2851" s="14"/>
      <c r="K2851" s="14"/>
      <c r="L2851" s="14"/>
      <c r="M2851" s="14"/>
      <c r="N2851" s="14"/>
      <c r="O2851" s="14"/>
      <c r="P2851" s="14"/>
      <c r="Q2851" s="14"/>
      <c r="R2851" s="14"/>
      <c r="S2851" s="14"/>
    </row>
    <row r="2852" spans="1:19">
      <c r="A2852" s="14"/>
      <c r="B2852" s="14"/>
      <c r="C2852" s="14"/>
      <c r="D2852" s="14"/>
      <c r="E2852" s="14"/>
      <c r="F2852" s="14"/>
      <c r="G2852" s="14"/>
      <c r="H2852" s="14"/>
      <c r="I2852" s="14"/>
      <c r="J2852" s="14"/>
      <c r="K2852" s="14"/>
      <c r="L2852" s="14"/>
      <c r="M2852" s="14"/>
      <c r="N2852" s="14"/>
      <c r="O2852" s="14"/>
      <c r="P2852" s="14"/>
      <c r="Q2852" s="14"/>
      <c r="R2852" s="14"/>
      <c r="S2852" s="14"/>
    </row>
    <row r="2853" spans="1:19">
      <c r="A2853" s="14"/>
      <c r="B2853" s="14"/>
      <c r="C2853" s="14"/>
      <c r="D2853" s="14"/>
      <c r="E2853" s="14"/>
      <c r="F2853" s="14"/>
      <c r="G2853" s="14"/>
      <c r="H2853" s="14"/>
      <c r="I2853" s="14"/>
      <c r="J2853" s="14"/>
      <c r="K2853" s="14"/>
      <c r="L2853" s="14"/>
      <c r="M2853" s="14"/>
      <c r="N2853" s="14"/>
      <c r="O2853" s="14"/>
      <c r="P2853" s="14"/>
      <c r="Q2853" s="14"/>
      <c r="R2853" s="14"/>
      <c r="S2853" s="14"/>
    </row>
    <row r="2854" spans="1:19">
      <c r="A2854" s="14"/>
      <c r="B2854" s="14"/>
      <c r="C2854" s="14"/>
      <c r="D2854" s="14"/>
      <c r="E2854" s="14"/>
      <c r="F2854" s="14"/>
      <c r="G2854" s="14"/>
      <c r="H2854" s="14"/>
      <c r="I2854" s="14"/>
      <c r="J2854" s="14"/>
      <c r="K2854" s="14"/>
      <c r="L2854" s="14"/>
      <c r="M2854" s="14"/>
      <c r="N2854" s="14"/>
      <c r="O2854" s="14"/>
      <c r="P2854" s="14"/>
      <c r="Q2854" s="14"/>
      <c r="R2854" s="14"/>
      <c r="S2854" s="14"/>
    </row>
    <row r="2855" spans="1:19">
      <c r="A2855" s="14"/>
      <c r="B2855" s="14"/>
      <c r="C2855" s="14"/>
      <c r="D2855" s="14"/>
      <c r="E2855" s="14"/>
      <c r="F2855" s="14"/>
      <c r="G2855" s="14"/>
      <c r="H2855" s="14"/>
      <c r="I2855" s="14"/>
      <c r="J2855" s="14"/>
      <c r="K2855" s="14"/>
      <c r="L2855" s="14"/>
      <c r="M2855" s="14"/>
      <c r="N2855" s="14"/>
      <c r="O2855" s="14"/>
      <c r="P2855" s="14"/>
      <c r="Q2855" s="14"/>
      <c r="R2855" s="14"/>
      <c r="S2855" s="14"/>
    </row>
    <row r="2856" spans="1:19">
      <c r="A2856" s="14"/>
      <c r="B2856" s="14"/>
      <c r="C2856" s="14"/>
      <c r="D2856" s="14"/>
      <c r="E2856" s="14"/>
      <c r="F2856" s="14"/>
      <c r="G2856" s="14"/>
      <c r="H2856" s="14"/>
      <c r="I2856" s="14"/>
      <c r="J2856" s="14"/>
      <c r="K2856" s="14"/>
      <c r="L2856" s="14"/>
      <c r="M2856" s="14"/>
      <c r="N2856" s="14"/>
      <c r="O2856" s="14"/>
      <c r="P2856" s="14"/>
      <c r="Q2856" s="14"/>
      <c r="R2856" s="14"/>
      <c r="S2856" s="14"/>
    </row>
    <row r="2857" spans="1:19">
      <c r="A2857" s="14"/>
      <c r="B2857" s="14"/>
      <c r="C2857" s="14"/>
      <c r="D2857" s="14"/>
      <c r="E2857" s="14"/>
      <c r="F2857" s="14"/>
      <c r="G2857" s="14"/>
      <c r="H2857" s="14"/>
      <c r="I2857" s="14"/>
      <c r="J2857" s="14"/>
      <c r="K2857" s="14"/>
      <c r="L2857" s="14"/>
      <c r="M2857" s="14"/>
      <c r="N2857" s="14"/>
      <c r="O2857" s="14"/>
      <c r="P2857" s="14"/>
      <c r="Q2857" s="14"/>
      <c r="R2857" s="14"/>
      <c r="S2857" s="14"/>
    </row>
    <row r="2858" spans="1:19">
      <c r="A2858" s="14"/>
      <c r="B2858" s="14"/>
      <c r="C2858" s="14"/>
      <c r="D2858" s="14"/>
      <c r="E2858" s="14"/>
      <c r="F2858" s="14"/>
      <c r="G2858" s="14"/>
      <c r="H2858" s="14"/>
      <c r="I2858" s="14"/>
      <c r="J2858" s="14"/>
      <c r="K2858" s="14"/>
      <c r="L2858" s="14"/>
      <c r="M2858" s="14"/>
      <c r="N2858" s="14"/>
      <c r="O2858" s="14"/>
      <c r="P2858" s="14"/>
      <c r="Q2858" s="14"/>
      <c r="R2858" s="14"/>
      <c r="S2858" s="14"/>
    </row>
    <row r="2859" spans="1:19">
      <c r="A2859" s="14"/>
      <c r="B2859" s="14"/>
      <c r="C2859" s="14"/>
      <c r="D2859" s="14"/>
      <c r="E2859" s="14"/>
      <c r="F2859" s="14"/>
      <c r="G2859" s="14"/>
      <c r="H2859" s="14"/>
      <c r="I2859" s="14"/>
      <c r="J2859" s="14"/>
      <c r="K2859" s="14"/>
      <c r="L2859" s="14"/>
      <c r="M2859" s="14"/>
      <c r="N2859" s="14"/>
      <c r="O2859" s="14"/>
      <c r="P2859" s="14"/>
      <c r="Q2859" s="14"/>
      <c r="R2859" s="14"/>
      <c r="S2859" s="14"/>
    </row>
    <row r="2860" spans="1:19">
      <c r="A2860" s="14"/>
      <c r="B2860" s="14"/>
      <c r="C2860" s="14"/>
      <c r="D2860" s="14"/>
      <c r="E2860" s="14"/>
      <c r="F2860" s="14"/>
      <c r="G2860" s="14"/>
      <c r="H2860" s="14"/>
      <c r="I2860" s="14"/>
      <c r="J2860" s="14"/>
      <c r="K2860" s="14"/>
      <c r="L2860" s="14"/>
      <c r="M2860" s="14"/>
      <c r="N2860" s="14"/>
      <c r="O2860" s="14"/>
      <c r="P2860" s="14"/>
      <c r="Q2860" s="14"/>
      <c r="R2860" s="14"/>
      <c r="S2860" s="14"/>
    </row>
    <row r="2861" spans="1:19">
      <c r="A2861" s="14"/>
      <c r="B2861" s="14"/>
      <c r="C2861" s="14"/>
      <c r="D2861" s="14"/>
      <c r="E2861" s="14"/>
      <c r="F2861" s="14"/>
      <c r="G2861" s="14"/>
      <c r="H2861" s="14"/>
      <c r="I2861" s="14"/>
      <c r="J2861" s="14"/>
      <c r="K2861" s="14"/>
      <c r="L2861" s="14"/>
      <c r="M2861" s="14"/>
      <c r="N2861" s="14"/>
      <c r="O2861" s="14"/>
      <c r="P2861" s="14"/>
      <c r="Q2861" s="14"/>
      <c r="R2861" s="14"/>
      <c r="S2861" s="14"/>
    </row>
    <row r="2862" spans="1:19">
      <c r="A2862" s="14"/>
      <c r="B2862" s="14"/>
      <c r="C2862" s="14"/>
      <c r="D2862" s="14"/>
      <c r="E2862" s="14"/>
      <c r="F2862" s="14"/>
      <c r="G2862" s="14"/>
      <c r="H2862" s="14"/>
      <c r="I2862" s="14"/>
      <c r="J2862" s="14"/>
      <c r="K2862" s="14"/>
      <c r="L2862" s="14"/>
      <c r="M2862" s="14"/>
      <c r="N2862" s="14"/>
      <c r="O2862" s="14"/>
      <c r="P2862" s="14"/>
      <c r="Q2862" s="14"/>
      <c r="R2862" s="14"/>
      <c r="S2862" s="14"/>
    </row>
    <row r="2863" spans="1:19">
      <c r="A2863" s="14"/>
      <c r="B2863" s="14"/>
      <c r="C2863" s="14"/>
      <c r="D2863" s="14"/>
      <c r="E2863" s="14"/>
      <c r="F2863" s="14"/>
      <c r="G2863" s="14"/>
      <c r="H2863" s="14"/>
      <c r="I2863" s="14"/>
      <c r="J2863" s="14"/>
      <c r="K2863" s="14"/>
      <c r="L2863" s="14"/>
      <c r="M2863" s="14"/>
      <c r="N2863" s="14"/>
      <c r="O2863" s="14"/>
      <c r="P2863" s="14"/>
      <c r="Q2863" s="14"/>
      <c r="R2863" s="14"/>
      <c r="S2863" s="14"/>
    </row>
    <row r="2864" spans="1:19">
      <c r="A2864" s="14"/>
      <c r="B2864" s="14"/>
      <c r="C2864" s="14"/>
      <c r="D2864" s="14"/>
      <c r="E2864" s="14"/>
      <c r="F2864" s="14"/>
      <c r="G2864" s="14"/>
      <c r="H2864" s="14"/>
      <c r="I2864" s="14"/>
      <c r="J2864" s="14"/>
      <c r="K2864" s="14"/>
      <c r="L2864" s="14"/>
      <c r="M2864" s="14"/>
      <c r="N2864" s="14"/>
      <c r="O2864" s="14"/>
      <c r="P2864" s="14"/>
      <c r="Q2864" s="14"/>
      <c r="R2864" s="14"/>
      <c r="S2864" s="14"/>
    </row>
    <row r="2865" spans="1:19">
      <c r="A2865" s="14"/>
      <c r="B2865" s="14"/>
      <c r="C2865" s="14"/>
      <c r="D2865" s="14"/>
      <c r="E2865" s="14"/>
      <c r="F2865" s="14"/>
      <c r="G2865" s="14"/>
      <c r="H2865" s="14"/>
      <c r="I2865" s="14"/>
      <c r="J2865" s="14"/>
      <c r="K2865" s="14"/>
      <c r="L2865" s="14"/>
      <c r="M2865" s="14"/>
      <c r="N2865" s="14"/>
      <c r="O2865" s="14"/>
      <c r="P2865" s="14"/>
      <c r="Q2865" s="14"/>
      <c r="R2865" s="14"/>
      <c r="S2865" s="14"/>
    </row>
    <row r="2866" spans="1:19">
      <c r="A2866" s="14"/>
      <c r="B2866" s="14"/>
      <c r="C2866" s="14"/>
      <c r="D2866" s="14"/>
      <c r="E2866" s="14"/>
      <c r="F2866" s="14"/>
      <c r="G2866" s="14"/>
      <c r="H2866" s="14"/>
      <c r="I2866" s="14"/>
      <c r="J2866" s="14"/>
      <c r="K2866" s="14"/>
      <c r="L2866" s="14"/>
      <c r="M2866" s="14"/>
      <c r="N2866" s="14"/>
      <c r="O2866" s="14"/>
      <c r="P2866" s="14"/>
      <c r="Q2866" s="14"/>
      <c r="R2866" s="14"/>
      <c r="S2866" s="14"/>
    </row>
    <row r="2867" spans="1:19">
      <c r="A2867" s="14"/>
      <c r="B2867" s="14"/>
      <c r="C2867" s="14"/>
      <c r="D2867" s="14"/>
      <c r="E2867" s="14"/>
      <c r="F2867" s="14"/>
      <c r="G2867" s="14"/>
      <c r="H2867" s="14"/>
      <c r="I2867" s="14"/>
      <c r="J2867" s="14"/>
      <c r="K2867" s="14"/>
      <c r="L2867" s="14"/>
      <c r="M2867" s="14"/>
      <c r="N2867" s="14"/>
      <c r="O2867" s="14"/>
      <c r="P2867" s="14"/>
      <c r="Q2867" s="14"/>
      <c r="R2867" s="14"/>
      <c r="S2867" s="14"/>
    </row>
    <row r="2868" spans="1:19">
      <c r="A2868" s="14"/>
      <c r="B2868" s="14"/>
      <c r="C2868" s="14"/>
      <c r="D2868" s="14"/>
      <c r="E2868" s="14"/>
      <c r="F2868" s="14"/>
      <c r="G2868" s="14"/>
      <c r="H2868" s="14"/>
      <c r="I2868" s="14"/>
      <c r="J2868" s="14"/>
      <c r="K2868" s="14"/>
      <c r="L2868" s="14"/>
      <c r="M2868" s="14"/>
      <c r="N2868" s="14"/>
      <c r="O2868" s="14"/>
      <c r="P2868" s="14"/>
      <c r="Q2868" s="14"/>
      <c r="R2868" s="14"/>
      <c r="S2868" s="14"/>
    </row>
    <row r="2869" spans="1:19">
      <c r="A2869" s="14"/>
      <c r="B2869" s="14"/>
      <c r="C2869" s="14"/>
      <c r="D2869" s="14"/>
      <c r="E2869" s="14"/>
      <c r="F2869" s="14"/>
      <c r="G2869" s="14"/>
      <c r="H2869" s="14"/>
      <c r="I2869" s="14"/>
      <c r="J2869" s="14"/>
      <c r="K2869" s="14"/>
      <c r="L2869" s="14"/>
      <c r="M2869" s="14"/>
      <c r="N2869" s="14"/>
      <c r="O2869" s="14"/>
      <c r="P2869" s="14"/>
      <c r="Q2869" s="14"/>
      <c r="R2869" s="14"/>
      <c r="S2869" s="14"/>
    </row>
    <row r="2870" spans="1:19">
      <c r="A2870" s="14"/>
      <c r="B2870" s="14"/>
      <c r="C2870" s="14"/>
      <c r="D2870" s="14"/>
      <c r="E2870" s="14"/>
      <c r="F2870" s="14"/>
      <c r="G2870" s="14"/>
      <c r="H2870" s="14"/>
      <c r="I2870" s="14"/>
      <c r="J2870" s="14"/>
      <c r="K2870" s="14"/>
      <c r="L2870" s="14"/>
      <c r="M2870" s="14"/>
      <c r="N2870" s="14"/>
      <c r="O2870" s="14"/>
      <c r="P2870" s="14"/>
      <c r="Q2870" s="14"/>
      <c r="R2870" s="14"/>
      <c r="S2870" s="14"/>
    </row>
    <row r="2871" spans="1:19">
      <c r="A2871" s="14"/>
      <c r="B2871" s="14"/>
      <c r="C2871" s="14"/>
      <c r="D2871" s="14"/>
      <c r="E2871" s="14"/>
      <c r="F2871" s="14"/>
      <c r="G2871" s="14"/>
      <c r="H2871" s="14"/>
      <c r="I2871" s="14"/>
      <c r="J2871" s="14"/>
      <c r="K2871" s="14"/>
      <c r="L2871" s="14"/>
      <c r="M2871" s="14"/>
      <c r="N2871" s="14"/>
      <c r="O2871" s="14"/>
      <c r="P2871" s="14"/>
      <c r="Q2871" s="14"/>
      <c r="R2871" s="14"/>
      <c r="S2871" s="14"/>
    </row>
    <row r="2872" spans="1:19">
      <c r="A2872" s="14"/>
      <c r="B2872" s="14"/>
      <c r="C2872" s="14"/>
      <c r="D2872" s="14"/>
      <c r="E2872" s="14"/>
      <c r="F2872" s="14"/>
      <c r="G2872" s="14"/>
      <c r="H2872" s="14"/>
      <c r="I2872" s="14"/>
      <c r="J2872" s="14"/>
      <c r="K2872" s="14"/>
      <c r="L2872" s="14"/>
      <c r="M2872" s="14"/>
      <c r="N2872" s="14"/>
      <c r="O2872" s="14"/>
      <c r="P2872" s="14"/>
      <c r="Q2872" s="14"/>
      <c r="R2872" s="14"/>
      <c r="S2872" s="14"/>
    </row>
    <row r="2873" spans="1:19">
      <c r="A2873" s="14"/>
      <c r="B2873" s="14"/>
      <c r="C2873" s="14"/>
      <c r="D2873" s="14"/>
      <c r="E2873" s="14"/>
      <c r="F2873" s="14"/>
      <c r="G2873" s="14"/>
      <c r="H2873" s="14"/>
      <c r="I2873" s="14"/>
      <c r="J2873" s="14"/>
      <c r="K2873" s="14"/>
      <c r="L2873" s="14"/>
      <c r="M2873" s="14"/>
      <c r="N2873" s="14"/>
      <c r="O2873" s="14"/>
      <c r="P2873" s="14"/>
      <c r="Q2873" s="14"/>
      <c r="R2873" s="14"/>
      <c r="S2873" s="14"/>
    </row>
    <row r="2874" spans="1:19">
      <c r="A2874" s="14"/>
      <c r="B2874" s="14"/>
      <c r="C2874" s="14"/>
      <c r="D2874" s="14"/>
      <c r="E2874" s="14"/>
      <c r="F2874" s="14"/>
      <c r="G2874" s="14"/>
      <c r="H2874" s="14"/>
      <c r="I2874" s="14"/>
      <c r="J2874" s="14"/>
      <c r="K2874" s="14"/>
      <c r="L2874" s="14"/>
      <c r="M2874" s="14"/>
      <c r="N2874" s="14"/>
      <c r="O2874" s="14"/>
      <c r="P2874" s="14"/>
      <c r="Q2874" s="14"/>
      <c r="R2874" s="14"/>
      <c r="S2874" s="14"/>
    </row>
    <row r="2875" spans="1:19">
      <c r="A2875" s="14"/>
      <c r="B2875" s="14"/>
      <c r="C2875" s="14"/>
      <c r="D2875" s="14"/>
      <c r="E2875" s="14"/>
      <c r="F2875" s="14"/>
      <c r="G2875" s="14"/>
      <c r="H2875" s="14"/>
      <c r="I2875" s="14"/>
      <c r="J2875" s="14"/>
      <c r="K2875" s="14"/>
      <c r="L2875" s="14"/>
      <c r="M2875" s="14"/>
      <c r="N2875" s="14"/>
      <c r="O2875" s="14"/>
      <c r="P2875" s="14"/>
      <c r="Q2875" s="14"/>
      <c r="R2875" s="14"/>
      <c r="S2875" s="14"/>
    </row>
    <row r="2876" spans="1:19">
      <c r="A2876" s="14"/>
      <c r="B2876" s="14"/>
      <c r="C2876" s="14"/>
      <c r="D2876" s="14"/>
      <c r="E2876" s="14"/>
      <c r="F2876" s="14"/>
      <c r="G2876" s="14"/>
      <c r="H2876" s="14"/>
      <c r="I2876" s="14"/>
      <c r="J2876" s="14"/>
      <c r="K2876" s="14"/>
      <c r="L2876" s="14"/>
      <c r="M2876" s="14"/>
      <c r="N2876" s="14"/>
      <c r="O2876" s="14"/>
      <c r="P2876" s="14"/>
      <c r="Q2876" s="14"/>
      <c r="R2876" s="14"/>
      <c r="S2876" s="14"/>
    </row>
    <row r="2877" spans="1:19">
      <c r="A2877" s="14"/>
      <c r="B2877" s="14"/>
      <c r="C2877" s="14"/>
      <c r="D2877" s="14"/>
      <c r="E2877" s="14"/>
      <c r="F2877" s="14"/>
      <c r="G2877" s="14"/>
      <c r="H2877" s="14"/>
      <c r="I2877" s="14"/>
      <c r="J2877" s="14"/>
      <c r="K2877" s="14"/>
      <c r="L2877" s="14"/>
      <c r="M2877" s="14"/>
      <c r="N2877" s="14"/>
      <c r="O2877" s="14"/>
      <c r="P2877" s="14"/>
      <c r="Q2877" s="14"/>
      <c r="R2877" s="14"/>
      <c r="S2877" s="14"/>
    </row>
    <row r="2878" spans="1:19">
      <c r="A2878" s="14"/>
      <c r="B2878" s="14"/>
      <c r="C2878" s="14"/>
      <c r="D2878" s="14"/>
      <c r="E2878" s="14"/>
      <c r="F2878" s="14"/>
      <c r="G2878" s="14"/>
      <c r="H2878" s="14"/>
      <c r="I2878" s="14"/>
      <c r="J2878" s="14"/>
      <c r="K2878" s="14"/>
      <c r="L2878" s="14"/>
      <c r="M2878" s="14"/>
      <c r="N2878" s="14"/>
      <c r="O2878" s="14"/>
      <c r="P2878" s="14"/>
      <c r="Q2878" s="14"/>
      <c r="R2878" s="14"/>
      <c r="S2878" s="14"/>
    </row>
    <row r="2879" spans="1:19">
      <c r="A2879" s="14"/>
      <c r="B2879" s="14"/>
      <c r="C2879" s="14"/>
      <c r="D2879" s="14"/>
      <c r="E2879" s="14"/>
      <c r="F2879" s="14"/>
      <c r="G2879" s="14"/>
      <c r="H2879" s="14"/>
      <c r="I2879" s="14"/>
      <c r="J2879" s="14"/>
      <c r="K2879" s="14"/>
      <c r="L2879" s="14"/>
      <c r="M2879" s="14"/>
      <c r="N2879" s="14"/>
      <c r="O2879" s="14"/>
      <c r="P2879" s="14"/>
      <c r="Q2879" s="14"/>
      <c r="R2879" s="14"/>
      <c r="S2879" s="14"/>
    </row>
    <row r="2880" spans="1:19">
      <c r="A2880" s="14"/>
      <c r="B2880" s="14"/>
      <c r="C2880" s="14"/>
      <c r="D2880" s="14"/>
      <c r="E2880" s="14"/>
      <c r="F2880" s="14"/>
      <c r="G2880" s="14"/>
      <c r="H2880" s="14"/>
      <c r="I2880" s="14"/>
      <c r="J2880" s="14"/>
      <c r="K2880" s="14"/>
      <c r="L2880" s="14"/>
      <c r="M2880" s="14"/>
      <c r="N2880" s="14"/>
      <c r="O2880" s="14"/>
      <c r="P2880" s="14"/>
      <c r="Q2880" s="14"/>
      <c r="R2880" s="14"/>
      <c r="S2880" s="14"/>
    </row>
    <row r="2881" spans="1:19">
      <c r="A2881" s="14"/>
      <c r="B2881" s="14"/>
      <c r="C2881" s="14"/>
      <c r="D2881" s="14"/>
      <c r="E2881" s="14"/>
      <c r="F2881" s="14"/>
      <c r="G2881" s="14"/>
      <c r="H2881" s="14"/>
      <c r="I2881" s="14"/>
      <c r="J2881" s="14"/>
      <c r="K2881" s="14"/>
      <c r="L2881" s="14"/>
      <c r="M2881" s="14"/>
      <c r="N2881" s="14"/>
      <c r="O2881" s="14"/>
      <c r="P2881" s="14"/>
      <c r="Q2881" s="14"/>
      <c r="R2881" s="14"/>
      <c r="S2881" s="14"/>
    </row>
    <row r="2882" spans="1:19">
      <c r="A2882" s="14"/>
      <c r="B2882" s="14"/>
      <c r="C2882" s="14"/>
      <c r="D2882" s="14"/>
      <c r="E2882" s="14"/>
      <c r="F2882" s="14"/>
      <c r="G2882" s="14"/>
      <c r="H2882" s="14"/>
      <c r="I2882" s="14"/>
      <c r="J2882" s="14"/>
      <c r="K2882" s="14"/>
      <c r="L2882" s="14"/>
      <c r="M2882" s="14"/>
      <c r="N2882" s="14"/>
      <c r="O2882" s="14"/>
      <c r="P2882" s="14"/>
      <c r="Q2882" s="14"/>
      <c r="R2882" s="14"/>
      <c r="S2882" s="14"/>
    </row>
    <row r="2883" spans="1:19">
      <c r="A2883" s="14"/>
      <c r="B2883" s="14"/>
      <c r="C2883" s="14"/>
      <c r="D2883" s="14"/>
      <c r="E2883" s="14"/>
      <c r="F2883" s="14"/>
      <c r="G2883" s="14"/>
      <c r="H2883" s="14"/>
      <c r="I2883" s="14"/>
      <c r="J2883" s="14"/>
      <c r="K2883" s="14"/>
      <c r="L2883" s="14"/>
      <c r="M2883" s="14"/>
      <c r="N2883" s="14"/>
      <c r="O2883" s="14"/>
      <c r="P2883" s="14"/>
      <c r="Q2883" s="14"/>
      <c r="R2883" s="14"/>
      <c r="S2883" s="14"/>
    </row>
    <row r="2884" spans="1:19">
      <c r="A2884" s="14"/>
      <c r="B2884" s="14"/>
      <c r="C2884" s="14"/>
      <c r="D2884" s="14"/>
      <c r="E2884" s="14"/>
      <c r="F2884" s="14"/>
      <c r="G2884" s="14"/>
      <c r="H2884" s="14"/>
      <c r="I2884" s="14"/>
      <c r="J2884" s="14"/>
      <c r="K2884" s="14"/>
      <c r="L2884" s="14"/>
      <c r="M2884" s="14"/>
      <c r="N2884" s="14"/>
      <c r="O2884" s="14"/>
      <c r="P2884" s="14"/>
      <c r="Q2884" s="14"/>
      <c r="R2884" s="14"/>
      <c r="S2884" s="14"/>
    </row>
    <row r="2885" spans="1:19">
      <c r="A2885" s="14"/>
      <c r="B2885" s="14"/>
      <c r="C2885" s="14"/>
      <c r="D2885" s="14"/>
      <c r="E2885" s="14"/>
      <c r="F2885" s="14"/>
      <c r="G2885" s="14"/>
      <c r="H2885" s="14"/>
      <c r="I2885" s="14"/>
      <c r="J2885" s="14"/>
      <c r="K2885" s="14"/>
      <c r="L2885" s="14"/>
      <c r="M2885" s="14"/>
      <c r="N2885" s="14"/>
      <c r="O2885" s="14"/>
      <c r="P2885" s="14"/>
      <c r="Q2885" s="14"/>
      <c r="R2885" s="14"/>
      <c r="S2885" s="14"/>
    </row>
    <row r="2886" spans="1:19">
      <c r="A2886" s="14"/>
      <c r="B2886" s="14"/>
      <c r="C2886" s="14"/>
      <c r="D2886" s="14"/>
      <c r="E2886" s="14"/>
      <c r="F2886" s="14"/>
      <c r="G2886" s="14"/>
      <c r="H2886" s="14"/>
      <c r="I2886" s="14"/>
      <c r="J2886" s="14"/>
      <c r="K2886" s="14"/>
      <c r="L2886" s="14"/>
      <c r="M2886" s="14"/>
      <c r="N2886" s="14"/>
      <c r="O2886" s="14"/>
      <c r="P2886" s="14"/>
      <c r="Q2886" s="14"/>
      <c r="R2886" s="14"/>
      <c r="S2886" s="14"/>
    </row>
    <row r="2887" spans="1:19">
      <c r="A2887" s="14"/>
      <c r="B2887" s="14"/>
      <c r="C2887" s="14"/>
      <c r="D2887" s="14"/>
      <c r="E2887" s="14"/>
      <c r="F2887" s="14"/>
      <c r="G2887" s="14"/>
      <c r="H2887" s="14"/>
      <c r="I2887" s="14"/>
      <c r="J2887" s="14"/>
      <c r="K2887" s="14"/>
      <c r="L2887" s="14"/>
      <c r="M2887" s="14"/>
      <c r="N2887" s="14"/>
      <c r="O2887" s="14"/>
      <c r="P2887" s="14"/>
      <c r="Q2887" s="14"/>
      <c r="R2887" s="14"/>
      <c r="S2887" s="14"/>
    </row>
    <row r="2888" spans="1:19">
      <c r="A2888" s="14"/>
      <c r="B2888" s="14"/>
      <c r="C2888" s="14"/>
      <c r="D2888" s="14"/>
      <c r="E2888" s="14"/>
      <c r="F2888" s="14"/>
      <c r="G2888" s="14"/>
      <c r="H2888" s="14"/>
      <c r="I2888" s="14"/>
      <c r="J2888" s="14"/>
      <c r="K2888" s="14"/>
      <c r="L2888" s="14"/>
      <c r="M2888" s="14"/>
      <c r="N2888" s="14"/>
      <c r="O2888" s="14"/>
      <c r="P2888" s="14"/>
      <c r="Q2888" s="14"/>
      <c r="R2888" s="14"/>
      <c r="S2888" s="14"/>
    </row>
    <row r="2889" spans="1:19">
      <c r="A2889" s="14"/>
      <c r="B2889" s="14"/>
      <c r="C2889" s="14"/>
      <c r="D2889" s="14"/>
      <c r="E2889" s="14"/>
      <c r="F2889" s="14"/>
      <c r="G2889" s="14"/>
      <c r="H2889" s="14"/>
      <c r="I2889" s="14"/>
      <c r="J2889" s="14"/>
      <c r="K2889" s="14"/>
      <c r="L2889" s="14"/>
      <c r="M2889" s="14"/>
      <c r="N2889" s="14"/>
      <c r="O2889" s="14"/>
      <c r="P2889" s="14"/>
      <c r="Q2889" s="14"/>
      <c r="R2889" s="14"/>
      <c r="S2889" s="14"/>
    </row>
    <row r="2890" spans="1:19">
      <c r="A2890" s="14"/>
      <c r="B2890" s="14"/>
      <c r="C2890" s="14"/>
      <c r="D2890" s="14"/>
      <c r="E2890" s="14"/>
      <c r="F2890" s="14"/>
      <c r="G2890" s="14"/>
      <c r="H2890" s="14"/>
      <c r="I2890" s="14"/>
      <c r="J2890" s="14"/>
      <c r="K2890" s="14"/>
      <c r="L2890" s="14"/>
      <c r="M2890" s="14"/>
      <c r="N2890" s="14"/>
      <c r="O2890" s="14"/>
      <c r="P2890" s="14"/>
      <c r="Q2890" s="14"/>
      <c r="R2890" s="14"/>
      <c r="S2890" s="14"/>
    </row>
    <row r="2891" spans="1:19">
      <c r="A2891" s="14"/>
      <c r="B2891" s="14"/>
      <c r="C2891" s="14"/>
      <c r="D2891" s="14"/>
      <c r="E2891" s="14"/>
      <c r="F2891" s="14"/>
      <c r="G2891" s="14"/>
      <c r="H2891" s="14"/>
      <c r="I2891" s="14"/>
      <c r="J2891" s="14"/>
      <c r="K2891" s="14"/>
      <c r="L2891" s="14"/>
      <c r="M2891" s="14"/>
      <c r="N2891" s="14"/>
      <c r="O2891" s="14"/>
      <c r="P2891" s="14"/>
      <c r="Q2891" s="14"/>
      <c r="R2891" s="14"/>
      <c r="S2891" s="14"/>
    </row>
    <row r="2892" spans="1:19">
      <c r="A2892" s="14"/>
      <c r="B2892" s="14"/>
      <c r="C2892" s="14"/>
      <c r="D2892" s="14"/>
      <c r="E2892" s="14"/>
      <c r="F2892" s="14"/>
      <c r="G2892" s="14"/>
      <c r="H2892" s="14"/>
      <c r="I2892" s="14"/>
      <c r="J2892" s="14"/>
      <c r="K2892" s="14"/>
      <c r="L2892" s="14"/>
      <c r="M2892" s="14"/>
      <c r="N2892" s="14"/>
      <c r="O2892" s="14"/>
      <c r="P2892" s="14"/>
      <c r="Q2892" s="14"/>
      <c r="R2892" s="14"/>
      <c r="S2892" s="14"/>
    </row>
    <row r="2893" spans="1:19">
      <c r="A2893" s="14"/>
      <c r="B2893" s="14"/>
      <c r="C2893" s="14"/>
      <c r="D2893" s="14"/>
      <c r="E2893" s="14"/>
      <c r="F2893" s="14"/>
      <c r="G2893" s="14"/>
      <c r="H2893" s="14"/>
      <c r="I2893" s="14"/>
      <c r="J2893" s="14"/>
      <c r="K2893" s="14"/>
      <c r="L2893" s="14"/>
      <c r="M2893" s="14"/>
      <c r="N2893" s="14"/>
      <c r="O2893" s="14"/>
      <c r="P2893" s="14"/>
      <c r="Q2893" s="14"/>
      <c r="R2893" s="14"/>
      <c r="S2893" s="14"/>
    </row>
    <row r="2894" spans="1:19">
      <c r="A2894" s="14"/>
      <c r="B2894" s="14"/>
      <c r="C2894" s="14"/>
      <c r="D2894" s="14"/>
      <c r="E2894" s="14"/>
      <c r="F2894" s="14"/>
      <c r="G2894" s="14"/>
      <c r="H2894" s="14"/>
      <c r="I2894" s="14"/>
      <c r="J2894" s="14"/>
      <c r="K2894" s="14"/>
      <c r="L2894" s="14"/>
      <c r="M2894" s="14"/>
      <c r="N2894" s="14"/>
      <c r="O2894" s="14"/>
      <c r="P2894" s="14"/>
      <c r="Q2894" s="14"/>
      <c r="R2894" s="14"/>
      <c r="S2894" s="14"/>
    </row>
    <row r="2895" spans="1:19">
      <c r="A2895" s="14"/>
      <c r="B2895" s="14"/>
      <c r="C2895" s="14"/>
      <c r="D2895" s="14"/>
      <c r="E2895" s="14"/>
      <c r="F2895" s="14"/>
      <c r="G2895" s="14"/>
      <c r="H2895" s="14"/>
      <c r="I2895" s="14"/>
      <c r="J2895" s="14"/>
      <c r="K2895" s="14"/>
      <c r="L2895" s="14"/>
      <c r="M2895" s="14"/>
      <c r="N2895" s="14"/>
      <c r="O2895" s="14"/>
      <c r="P2895" s="14"/>
      <c r="Q2895" s="14"/>
      <c r="R2895" s="14"/>
      <c r="S2895" s="14"/>
    </row>
    <row r="2896" spans="1:19">
      <c r="A2896" s="14"/>
      <c r="B2896" s="14"/>
      <c r="C2896" s="14"/>
      <c r="D2896" s="14"/>
      <c r="E2896" s="14"/>
      <c r="F2896" s="14"/>
      <c r="G2896" s="14"/>
      <c r="H2896" s="14"/>
      <c r="I2896" s="14"/>
      <c r="J2896" s="14"/>
      <c r="K2896" s="14"/>
      <c r="L2896" s="14"/>
      <c r="M2896" s="14"/>
      <c r="N2896" s="14"/>
      <c r="O2896" s="14"/>
      <c r="P2896" s="14"/>
      <c r="Q2896" s="14"/>
      <c r="R2896" s="14"/>
      <c r="S2896" s="14"/>
    </row>
    <row r="2897" spans="1:19">
      <c r="A2897" s="14"/>
      <c r="B2897" s="14"/>
      <c r="C2897" s="14"/>
      <c r="D2897" s="14"/>
      <c r="E2897" s="14"/>
      <c r="F2897" s="14"/>
      <c r="G2897" s="14"/>
      <c r="H2897" s="14"/>
      <c r="I2897" s="14"/>
      <c r="J2897" s="14"/>
      <c r="K2897" s="14"/>
      <c r="L2897" s="14"/>
      <c r="M2897" s="14"/>
      <c r="N2897" s="14"/>
      <c r="O2897" s="14"/>
      <c r="P2897" s="14"/>
      <c r="Q2897" s="14"/>
      <c r="R2897" s="14"/>
      <c r="S2897" s="14"/>
    </row>
    <row r="2898" spans="1:19">
      <c r="A2898" s="14"/>
      <c r="B2898" s="14"/>
      <c r="C2898" s="14"/>
      <c r="D2898" s="14"/>
      <c r="E2898" s="14"/>
      <c r="F2898" s="14"/>
      <c r="G2898" s="14"/>
      <c r="H2898" s="14"/>
      <c r="I2898" s="14"/>
      <c r="J2898" s="14"/>
      <c r="K2898" s="14"/>
      <c r="L2898" s="14"/>
      <c r="M2898" s="14"/>
      <c r="N2898" s="14"/>
      <c r="O2898" s="14"/>
      <c r="P2898" s="14"/>
      <c r="Q2898" s="14"/>
      <c r="R2898" s="14"/>
      <c r="S2898" s="14"/>
    </row>
    <row r="2899" spans="1:19">
      <c r="A2899" s="14"/>
      <c r="B2899" s="14"/>
      <c r="C2899" s="14"/>
      <c r="D2899" s="14"/>
      <c r="E2899" s="14"/>
      <c r="F2899" s="14"/>
      <c r="G2899" s="14"/>
      <c r="H2899" s="14"/>
      <c r="I2899" s="14"/>
      <c r="J2899" s="14"/>
      <c r="K2899" s="14"/>
      <c r="L2899" s="14"/>
      <c r="M2899" s="14"/>
      <c r="N2899" s="14"/>
      <c r="O2899" s="14"/>
      <c r="P2899" s="14"/>
      <c r="Q2899" s="14"/>
      <c r="R2899" s="14"/>
      <c r="S2899" s="14"/>
    </row>
    <row r="2900" spans="1:19">
      <c r="A2900" s="14"/>
      <c r="B2900" s="14"/>
      <c r="C2900" s="14"/>
      <c r="D2900" s="14"/>
      <c r="E2900" s="14"/>
      <c r="F2900" s="14"/>
      <c r="G2900" s="14"/>
      <c r="H2900" s="14"/>
      <c r="I2900" s="14"/>
      <c r="J2900" s="14"/>
      <c r="K2900" s="14"/>
      <c r="L2900" s="14"/>
      <c r="M2900" s="14"/>
      <c r="N2900" s="14"/>
      <c r="O2900" s="14"/>
      <c r="P2900" s="14"/>
      <c r="Q2900" s="14"/>
      <c r="R2900" s="14"/>
      <c r="S2900" s="14"/>
    </row>
    <row r="2901" spans="1:19">
      <c r="A2901" s="14"/>
      <c r="B2901" s="14"/>
      <c r="C2901" s="14"/>
      <c r="D2901" s="14"/>
      <c r="E2901" s="14"/>
      <c r="F2901" s="14"/>
      <c r="G2901" s="14"/>
      <c r="H2901" s="14"/>
      <c r="I2901" s="14"/>
      <c r="J2901" s="14"/>
      <c r="K2901" s="14"/>
      <c r="L2901" s="14"/>
      <c r="M2901" s="14"/>
      <c r="N2901" s="14"/>
      <c r="O2901" s="14"/>
      <c r="P2901" s="14"/>
      <c r="Q2901" s="14"/>
      <c r="R2901" s="14"/>
      <c r="S2901" s="14"/>
    </row>
    <row r="2902" spans="1:19">
      <c r="A2902" s="14"/>
      <c r="B2902" s="14"/>
      <c r="C2902" s="14"/>
      <c r="D2902" s="14"/>
      <c r="E2902" s="14"/>
      <c r="F2902" s="14"/>
      <c r="G2902" s="14"/>
      <c r="H2902" s="14"/>
      <c r="I2902" s="14"/>
      <c r="J2902" s="14"/>
      <c r="K2902" s="14"/>
      <c r="L2902" s="14"/>
      <c r="M2902" s="14"/>
      <c r="N2902" s="14"/>
      <c r="O2902" s="14"/>
      <c r="P2902" s="14"/>
      <c r="Q2902" s="14"/>
      <c r="R2902" s="14"/>
      <c r="S2902" s="14"/>
    </row>
    <row r="2903" spans="1:19">
      <c r="A2903" s="14"/>
      <c r="B2903" s="14"/>
      <c r="C2903" s="14"/>
      <c r="D2903" s="14"/>
      <c r="E2903" s="14"/>
      <c r="F2903" s="14"/>
      <c r="G2903" s="14"/>
      <c r="H2903" s="14"/>
      <c r="I2903" s="14"/>
      <c r="J2903" s="14"/>
      <c r="K2903" s="14"/>
      <c r="L2903" s="14"/>
      <c r="M2903" s="14"/>
      <c r="N2903" s="14"/>
      <c r="O2903" s="14"/>
      <c r="P2903" s="14"/>
      <c r="Q2903" s="14"/>
      <c r="R2903" s="14"/>
      <c r="S2903" s="14"/>
    </row>
    <row r="2904" spans="1:19">
      <c r="A2904" s="14"/>
      <c r="B2904" s="14"/>
      <c r="C2904" s="14"/>
      <c r="D2904" s="14"/>
      <c r="E2904" s="14"/>
      <c r="F2904" s="14"/>
      <c r="G2904" s="14"/>
      <c r="H2904" s="14"/>
      <c r="I2904" s="14"/>
      <c r="J2904" s="14"/>
      <c r="K2904" s="14"/>
      <c r="L2904" s="14"/>
      <c r="M2904" s="14"/>
      <c r="N2904" s="14"/>
      <c r="O2904" s="14"/>
      <c r="P2904" s="14"/>
      <c r="Q2904" s="14"/>
      <c r="R2904" s="14"/>
      <c r="S2904" s="14"/>
    </row>
    <row r="2905" spans="1:19">
      <c r="A2905" s="14"/>
      <c r="B2905" s="14"/>
      <c r="C2905" s="14"/>
      <c r="D2905" s="14"/>
      <c r="E2905" s="14"/>
      <c r="F2905" s="14"/>
      <c r="G2905" s="14"/>
      <c r="H2905" s="14"/>
      <c r="I2905" s="14"/>
      <c r="J2905" s="14"/>
      <c r="K2905" s="14"/>
      <c r="L2905" s="14"/>
      <c r="M2905" s="14"/>
      <c r="N2905" s="14"/>
      <c r="O2905" s="14"/>
      <c r="P2905" s="14"/>
      <c r="Q2905" s="14"/>
      <c r="R2905" s="14"/>
      <c r="S2905" s="14"/>
    </row>
    <row r="2906" spans="1:19">
      <c r="A2906" s="14"/>
      <c r="B2906" s="14"/>
      <c r="C2906" s="14"/>
      <c r="D2906" s="14"/>
      <c r="E2906" s="14"/>
      <c r="F2906" s="14"/>
      <c r="G2906" s="14"/>
      <c r="H2906" s="14"/>
      <c r="I2906" s="14"/>
      <c r="J2906" s="14"/>
      <c r="K2906" s="14"/>
      <c r="L2906" s="14"/>
      <c r="M2906" s="14"/>
      <c r="N2906" s="14"/>
      <c r="O2906" s="14"/>
      <c r="P2906" s="14"/>
      <c r="Q2906" s="14"/>
      <c r="R2906" s="14"/>
      <c r="S2906" s="14"/>
    </row>
    <row r="2907" spans="1:19">
      <c r="A2907" s="14"/>
      <c r="B2907" s="14"/>
      <c r="C2907" s="14"/>
      <c r="D2907" s="14"/>
      <c r="E2907" s="14"/>
      <c r="F2907" s="14"/>
      <c r="G2907" s="14"/>
      <c r="H2907" s="14"/>
      <c r="I2907" s="14"/>
      <c r="J2907" s="14"/>
      <c r="K2907" s="14"/>
      <c r="L2907" s="14"/>
      <c r="M2907" s="14"/>
      <c r="N2907" s="14"/>
      <c r="O2907" s="14"/>
      <c r="P2907" s="14"/>
      <c r="Q2907" s="14"/>
      <c r="R2907" s="14"/>
      <c r="S2907" s="14"/>
    </row>
    <row r="2908" spans="1:19">
      <c r="A2908" s="14"/>
      <c r="B2908" s="14"/>
      <c r="C2908" s="14"/>
      <c r="D2908" s="14"/>
      <c r="E2908" s="14"/>
      <c r="F2908" s="14"/>
      <c r="G2908" s="14"/>
      <c r="H2908" s="14"/>
      <c r="I2908" s="14"/>
      <c r="J2908" s="14"/>
      <c r="K2908" s="14"/>
      <c r="L2908" s="14"/>
      <c r="M2908" s="14"/>
      <c r="N2908" s="14"/>
      <c r="O2908" s="14"/>
      <c r="P2908" s="14"/>
      <c r="Q2908" s="14"/>
      <c r="R2908" s="14"/>
      <c r="S2908" s="14"/>
    </row>
    <row r="2909" spans="1:19">
      <c r="A2909" s="14"/>
      <c r="B2909" s="14"/>
      <c r="C2909" s="14"/>
      <c r="D2909" s="14"/>
      <c r="E2909" s="14"/>
      <c r="F2909" s="14"/>
      <c r="G2909" s="14"/>
      <c r="H2909" s="14"/>
      <c r="I2909" s="14"/>
      <c r="J2909" s="14"/>
      <c r="K2909" s="14"/>
      <c r="L2909" s="14"/>
      <c r="M2909" s="14"/>
      <c r="N2909" s="14"/>
      <c r="O2909" s="14"/>
      <c r="P2909" s="14"/>
      <c r="Q2909" s="14"/>
      <c r="R2909" s="14"/>
      <c r="S2909" s="14"/>
    </row>
    <row r="2910" spans="1:19">
      <c r="A2910" s="14"/>
      <c r="B2910" s="14"/>
      <c r="C2910" s="14"/>
      <c r="D2910" s="14"/>
      <c r="E2910" s="14"/>
      <c r="F2910" s="14"/>
      <c r="G2910" s="14"/>
      <c r="H2910" s="14"/>
      <c r="I2910" s="14"/>
      <c r="J2910" s="14"/>
      <c r="K2910" s="14"/>
      <c r="L2910" s="14"/>
      <c r="M2910" s="14"/>
      <c r="N2910" s="14"/>
      <c r="O2910" s="14"/>
      <c r="P2910" s="14"/>
      <c r="Q2910" s="14"/>
      <c r="R2910" s="14"/>
      <c r="S2910" s="14"/>
    </row>
    <row r="2911" spans="1:19">
      <c r="A2911" s="14"/>
      <c r="B2911" s="14"/>
      <c r="C2911" s="14"/>
      <c r="D2911" s="14"/>
      <c r="E2911" s="14"/>
      <c r="F2911" s="14"/>
      <c r="G2911" s="14"/>
      <c r="H2911" s="14"/>
      <c r="I2911" s="14"/>
      <c r="J2911" s="14"/>
      <c r="K2911" s="14"/>
      <c r="L2911" s="14"/>
      <c r="M2911" s="14"/>
      <c r="N2911" s="14"/>
      <c r="O2911" s="14"/>
      <c r="P2911" s="14"/>
      <c r="Q2911" s="14"/>
      <c r="R2911" s="14"/>
      <c r="S2911" s="14"/>
    </row>
    <row r="2912" spans="1:19">
      <c r="A2912" s="14"/>
      <c r="B2912" s="14"/>
      <c r="C2912" s="14"/>
      <c r="D2912" s="14"/>
      <c r="E2912" s="14"/>
      <c r="F2912" s="14"/>
      <c r="G2912" s="14"/>
      <c r="H2912" s="14"/>
      <c r="I2912" s="14"/>
      <c r="J2912" s="14"/>
      <c r="K2912" s="14"/>
      <c r="L2912" s="14"/>
      <c r="M2912" s="14"/>
      <c r="N2912" s="14"/>
      <c r="O2912" s="14"/>
      <c r="P2912" s="14"/>
      <c r="Q2912" s="14"/>
      <c r="R2912" s="14"/>
      <c r="S2912" s="14"/>
    </row>
    <row r="2913" spans="1:19">
      <c r="A2913" s="14"/>
      <c r="B2913" s="14"/>
      <c r="C2913" s="14"/>
      <c r="D2913" s="14"/>
      <c r="E2913" s="14"/>
      <c r="F2913" s="14"/>
      <c r="G2913" s="14"/>
      <c r="H2913" s="14"/>
      <c r="I2913" s="14"/>
      <c r="J2913" s="14"/>
      <c r="K2913" s="14"/>
      <c r="L2913" s="14"/>
      <c r="M2913" s="14"/>
      <c r="N2913" s="14"/>
      <c r="O2913" s="14"/>
      <c r="P2913" s="14"/>
      <c r="Q2913" s="14"/>
      <c r="R2913" s="14"/>
      <c r="S2913" s="14"/>
    </row>
    <row r="2914" spans="1:19">
      <c r="A2914" s="14"/>
      <c r="B2914" s="14"/>
      <c r="C2914" s="14"/>
      <c r="D2914" s="14"/>
      <c r="E2914" s="14"/>
      <c r="F2914" s="14"/>
      <c r="G2914" s="14"/>
      <c r="H2914" s="14"/>
      <c r="I2914" s="14"/>
      <c r="J2914" s="14"/>
      <c r="K2914" s="14"/>
      <c r="L2914" s="14"/>
      <c r="M2914" s="14"/>
      <c r="N2914" s="14"/>
      <c r="O2914" s="14"/>
      <c r="P2914" s="14"/>
      <c r="Q2914" s="14"/>
      <c r="R2914" s="14"/>
      <c r="S2914" s="14"/>
    </row>
    <row r="2915" spans="1:19">
      <c r="A2915" s="14"/>
      <c r="B2915" s="14"/>
      <c r="C2915" s="14"/>
      <c r="D2915" s="14"/>
      <c r="E2915" s="14"/>
      <c r="F2915" s="14"/>
      <c r="G2915" s="14"/>
      <c r="H2915" s="14"/>
      <c r="I2915" s="14"/>
      <c r="J2915" s="14"/>
      <c r="K2915" s="14"/>
      <c r="L2915" s="14"/>
      <c r="M2915" s="14"/>
      <c r="N2915" s="14"/>
      <c r="O2915" s="14"/>
      <c r="P2915" s="14"/>
      <c r="Q2915" s="14"/>
      <c r="R2915" s="14"/>
      <c r="S2915" s="14"/>
    </row>
    <row r="2916" spans="1:19">
      <c r="A2916" s="14"/>
      <c r="B2916" s="14"/>
      <c r="C2916" s="14"/>
      <c r="D2916" s="14"/>
      <c r="E2916" s="14"/>
      <c r="F2916" s="14"/>
      <c r="G2916" s="14"/>
      <c r="H2916" s="14"/>
      <c r="I2916" s="14"/>
      <c r="J2916" s="14"/>
      <c r="K2916" s="14"/>
      <c r="L2916" s="14"/>
      <c r="M2916" s="14"/>
      <c r="N2916" s="14"/>
      <c r="O2916" s="14"/>
      <c r="P2916" s="14"/>
      <c r="Q2916" s="14"/>
      <c r="R2916" s="14"/>
      <c r="S2916" s="14"/>
    </row>
    <row r="2917" spans="1:19">
      <c r="A2917" s="14"/>
      <c r="B2917" s="14"/>
      <c r="C2917" s="14"/>
      <c r="D2917" s="14"/>
      <c r="E2917" s="14"/>
      <c r="F2917" s="14"/>
      <c r="G2917" s="14"/>
      <c r="H2917" s="14"/>
      <c r="I2917" s="14"/>
      <c r="J2917" s="14"/>
      <c r="K2917" s="14"/>
      <c r="L2917" s="14"/>
      <c r="M2917" s="14"/>
      <c r="N2917" s="14"/>
      <c r="O2917" s="14"/>
      <c r="P2917" s="14"/>
      <c r="Q2917" s="14"/>
      <c r="R2917" s="14"/>
      <c r="S2917" s="14"/>
    </row>
    <row r="2918" spans="1:19">
      <c r="A2918" s="14"/>
      <c r="B2918" s="14"/>
      <c r="C2918" s="14"/>
      <c r="D2918" s="14"/>
      <c r="E2918" s="14"/>
      <c r="F2918" s="14"/>
      <c r="G2918" s="14"/>
      <c r="H2918" s="14"/>
      <c r="I2918" s="14"/>
      <c r="J2918" s="14"/>
      <c r="K2918" s="14"/>
      <c r="L2918" s="14"/>
      <c r="M2918" s="14"/>
      <c r="N2918" s="14"/>
      <c r="O2918" s="14"/>
      <c r="P2918" s="14"/>
      <c r="Q2918" s="14"/>
      <c r="R2918" s="14"/>
      <c r="S2918" s="14"/>
    </row>
    <row r="2919" spans="1:19">
      <c r="A2919" s="14"/>
      <c r="B2919" s="14"/>
      <c r="C2919" s="14"/>
      <c r="D2919" s="14"/>
      <c r="E2919" s="14"/>
      <c r="F2919" s="14"/>
      <c r="G2919" s="14"/>
      <c r="H2919" s="14"/>
      <c r="I2919" s="14"/>
      <c r="J2919" s="14"/>
      <c r="K2919" s="14"/>
      <c r="L2919" s="14"/>
      <c r="M2919" s="14"/>
      <c r="N2919" s="14"/>
      <c r="O2919" s="14"/>
      <c r="P2919" s="14"/>
      <c r="Q2919" s="14"/>
      <c r="R2919" s="14"/>
      <c r="S2919" s="14"/>
    </row>
    <row r="2920" spans="1:19">
      <c r="A2920" s="14"/>
      <c r="B2920" s="14"/>
      <c r="C2920" s="14"/>
      <c r="D2920" s="14"/>
      <c r="E2920" s="14"/>
      <c r="F2920" s="14"/>
      <c r="G2920" s="14"/>
      <c r="H2920" s="14"/>
      <c r="I2920" s="14"/>
      <c r="J2920" s="14"/>
      <c r="K2920" s="14"/>
      <c r="L2920" s="14"/>
      <c r="M2920" s="14"/>
      <c r="N2920" s="14"/>
      <c r="O2920" s="14"/>
      <c r="P2920" s="14"/>
      <c r="Q2920" s="14"/>
      <c r="R2920" s="14"/>
      <c r="S2920" s="14"/>
    </row>
    <row r="2921" spans="1:19">
      <c r="A2921" s="14"/>
      <c r="B2921" s="14"/>
      <c r="C2921" s="14"/>
      <c r="D2921" s="14"/>
      <c r="E2921" s="14"/>
      <c r="F2921" s="14"/>
      <c r="G2921" s="14"/>
      <c r="H2921" s="14"/>
      <c r="I2921" s="14"/>
      <c r="J2921" s="14"/>
      <c r="K2921" s="14"/>
      <c r="L2921" s="14"/>
      <c r="M2921" s="14"/>
      <c r="N2921" s="14"/>
      <c r="O2921" s="14"/>
      <c r="P2921" s="14"/>
      <c r="Q2921" s="14"/>
      <c r="R2921" s="14"/>
      <c r="S2921" s="14"/>
    </row>
    <row r="2922" spans="1:19">
      <c r="A2922" s="14"/>
      <c r="B2922" s="14"/>
      <c r="C2922" s="14"/>
      <c r="D2922" s="14"/>
      <c r="E2922" s="14"/>
      <c r="F2922" s="14"/>
      <c r="G2922" s="14"/>
      <c r="H2922" s="14"/>
      <c r="I2922" s="14"/>
      <c r="J2922" s="14"/>
      <c r="K2922" s="14"/>
      <c r="L2922" s="14"/>
      <c r="M2922" s="14"/>
      <c r="N2922" s="14"/>
      <c r="O2922" s="14"/>
      <c r="P2922" s="14"/>
      <c r="Q2922" s="14"/>
      <c r="R2922" s="14"/>
      <c r="S2922" s="14"/>
    </row>
    <row r="2923" spans="1:19">
      <c r="A2923" s="14"/>
      <c r="B2923" s="14"/>
      <c r="C2923" s="14"/>
      <c r="D2923" s="14"/>
      <c r="E2923" s="14"/>
      <c r="F2923" s="14"/>
      <c r="G2923" s="14"/>
      <c r="H2923" s="14"/>
      <c r="I2923" s="14"/>
      <c r="J2923" s="14"/>
      <c r="K2923" s="14"/>
      <c r="L2923" s="14"/>
      <c r="M2923" s="14"/>
      <c r="N2923" s="14"/>
      <c r="O2923" s="14"/>
      <c r="P2923" s="14"/>
      <c r="Q2923" s="14"/>
      <c r="R2923" s="14"/>
      <c r="S2923" s="14"/>
    </row>
    <row r="2924" spans="1:19">
      <c r="A2924" s="14"/>
      <c r="B2924" s="14"/>
      <c r="C2924" s="14"/>
      <c r="D2924" s="14"/>
      <c r="E2924" s="14"/>
      <c r="F2924" s="14"/>
      <c r="G2924" s="14"/>
      <c r="H2924" s="14"/>
      <c r="I2924" s="14"/>
      <c r="J2924" s="14"/>
      <c r="K2924" s="14"/>
      <c r="L2924" s="14"/>
      <c r="M2924" s="14"/>
      <c r="N2924" s="14"/>
      <c r="O2924" s="14"/>
      <c r="P2924" s="14"/>
      <c r="Q2924" s="14"/>
      <c r="R2924" s="14"/>
      <c r="S2924" s="14"/>
    </row>
    <row r="2925" spans="1:19">
      <c r="A2925" s="14"/>
      <c r="B2925" s="14"/>
      <c r="C2925" s="14"/>
      <c r="D2925" s="14"/>
      <c r="E2925" s="14"/>
      <c r="F2925" s="14"/>
      <c r="G2925" s="14"/>
      <c r="H2925" s="14"/>
      <c r="I2925" s="14"/>
      <c r="J2925" s="14"/>
      <c r="K2925" s="14"/>
      <c r="L2925" s="14"/>
      <c r="M2925" s="14"/>
      <c r="N2925" s="14"/>
      <c r="O2925" s="14"/>
      <c r="P2925" s="14"/>
      <c r="Q2925" s="14"/>
      <c r="R2925" s="14"/>
      <c r="S2925" s="14"/>
    </row>
    <row r="2926" spans="1:19">
      <c r="A2926" s="14"/>
      <c r="B2926" s="14"/>
      <c r="C2926" s="14"/>
      <c r="D2926" s="14"/>
      <c r="E2926" s="14"/>
      <c r="F2926" s="14"/>
      <c r="G2926" s="14"/>
      <c r="H2926" s="14"/>
      <c r="I2926" s="14"/>
      <c r="J2926" s="14"/>
      <c r="K2926" s="14"/>
      <c r="L2926" s="14"/>
      <c r="M2926" s="14"/>
      <c r="N2926" s="14"/>
      <c r="O2926" s="14"/>
      <c r="P2926" s="14"/>
      <c r="Q2926" s="14"/>
      <c r="R2926" s="14"/>
      <c r="S2926" s="14"/>
    </row>
    <row r="2927" spans="1:19">
      <c r="A2927" s="14"/>
      <c r="B2927" s="14"/>
      <c r="C2927" s="14"/>
      <c r="D2927" s="14"/>
      <c r="E2927" s="14"/>
      <c r="F2927" s="14"/>
      <c r="G2927" s="14"/>
      <c r="H2927" s="14"/>
      <c r="I2927" s="14"/>
      <c r="J2927" s="14"/>
      <c r="K2927" s="14"/>
      <c r="L2927" s="14"/>
      <c r="M2927" s="14"/>
      <c r="N2927" s="14"/>
      <c r="O2927" s="14"/>
      <c r="P2927" s="14"/>
      <c r="Q2927" s="14"/>
      <c r="R2927" s="14"/>
      <c r="S2927" s="14"/>
    </row>
    <row r="2928" spans="1:19">
      <c r="A2928" s="14"/>
      <c r="B2928" s="14"/>
      <c r="C2928" s="14"/>
      <c r="D2928" s="14"/>
      <c r="E2928" s="14"/>
      <c r="F2928" s="14"/>
      <c r="G2928" s="14"/>
      <c r="H2928" s="14"/>
      <c r="I2928" s="14"/>
      <c r="J2928" s="14"/>
      <c r="K2928" s="14"/>
      <c r="L2928" s="14"/>
      <c r="M2928" s="14"/>
      <c r="N2928" s="14"/>
      <c r="O2928" s="14"/>
      <c r="P2928" s="14"/>
      <c r="Q2928" s="14"/>
      <c r="R2928" s="14"/>
      <c r="S2928" s="14"/>
    </row>
    <row r="2929" spans="1:19">
      <c r="A2929" s="14"/>
      <c r="B2929" s="14"/>
      <c r="C2929" s="14"/>
      <c r="D2929" s="14"/>
      <c r="E2929" s="14"/>
      <c r="F2929" s="14"/>
      <c r="G2929" s="14"/>
      <c r="H2929" s="14"/>
      <c r="I2929" s="14"/>
      <c r="J2929" s="14"/>
      <c r="K2929" s="14"/>
      <c r="L2929" s="14"/>
      <c r="M2929" s="14"/>
      <c r="N2929" s="14"/>
      <c r="O2929" s="14"/>
      <c r="P2929" s="14"/>
      <c r="Q2929" s="14"/>
      <c r="R2929" s="14"/>
      <c r="S2929" s="14"/>
    </row>
    <row r="2930" spans="1:19">
      <c r="A2930" s="14"/>
      <c r="B2930" s="14"/>
      <c r="C2930" s="14"/>
      <c r="D2930" s="14"/>
      <c r="E2930" s="14"/>
      <c r="F2930" s="14"/>
      <c r="G2930" s="14"/>
      <c r="H2930" s="14"/>
      <c r="I2930" s="14"/>
      <c r="J2930" s="14"/>
      <c r="K2930" s="14"/>
      <c r="L2930" s="14"/>
      <c r="M2930" s="14"/>
      <c r="N2930" s="14"/>
      <c r="O2930" s="14"/>
      <c r="P2930" s="14"/>
      <c r="Q2930" s="14"/>
      <c r="R2930" s="14"/>
      <c r="S2930" s="14"/>
    </row>
    <row r="2931" spans="1:19">
      <c r="A2931" s="14"/>
      <c r="B2931" s="14"/>
      <c r="C2931" s="14"/>
      <c r="D2931" s="14"/>
      <c r="E2931" s="14"/>
      <c r="F2931" s="14"/>
      <c r="G2931" s="14"/>
      <c r="H2931" s="14"/>
      <c r="I2931" s="14"/>
      <c r="J2931" s="14"/>
      <c r="K2931" s="14"/>
      <c r="L2931" s="14"/>
      <c r="M2931" s="14"/>
      <c r="N2931" s="14"/>
      <c r="O2931" s="14"/>
      <c r="P2931" s="14"/>
      <c r="Q2931" s="14"/>
      <c r="R2931" s="14"/>
      <c r="S2931" s="14"/>
    </row>
    <row r="2932" spans="1:19">
      <c r="A2932" s="14"/>
      <c r="B2932" s="14"/>
      <c r="C2932" s="14"/>
      <c r="D2932" s="14"/>
      <c r="E2932" s="14"/>
      <c r="F2932" s="14"/>
      <c r="G2932" s="14"/>
      <c r="H2932" s="14"/>
      <c r="I2932" s="14"/>
      <c r="J2932" s="14"/>
      <c r="K2932" s="14"/>
      <c r="L2932" s="14"/>
      <c r="M2932" s="14"/>
      <c r="N2932" s="14"/>
      <c r="O2932" s="14"/>
      <c r="P2932" s="14"/>
      <c r="Q2932" s="14"/>
      <c r="R2932" s="14"/>
      <c r="S2932" s="14"/>
    </row>
    <row r="2933" spans="1:19">
      <c r="A2933" s="14"/>
      <c r="B2933" s="14"/>
      <c r="C2933" s="14"/>
      <c r="D2933" s="14"/>
      <c r="E2933" s="14"/>
      <c r="F2933" s="14"/>
      <c r="G2933" s="14"/>
      <c r="H2933" s="14"/>
      <c r="I2933" s="14"/>
      <c r="J2933" s="14"/>
      <c r="K2933" s="14"/>
      <c r="L2933" s="14"/>
      <c r="M2933" s="14"/>
      <c r="N2933" s="14"/>
      <c r="O2933" s="14"/>
      <c r="P2933" s="14"/>
      <c r="Q2933" s="14"/>
      <c r="R2933" s="14"/>
      <c r="S2933" s="14"/>
    </row>
    <row r="2934" spans="1:19">
      <c r="A2934" s="14"/>
      <c r="B2934" s="14"/>
      <c r="C2934" s="14"/>
      <c r="D2934" s="14"/>
      <c r="E2934" s="14"/>
      <c r="F2934" s="14"/>
      <c r="G2934" s="14"/>
      <c r="H2934" s="14"/>
      <c r="I2934" s="14"/>
      <c r="J2934" s="14"/>
      <c r="K2934" s="14"/>
      <c r="L2934" s="14"/>
      <c r="M2934" s="14"/>
      <c r="N2934" s="14"/>
      <c r="O2934" s="14"/>
      <c r="P2934" s="14"/>
      <c r="Q2934" s="14"/>
      <c r="R2934" s="14"/>
      <c r="S2934" s="14"/>
    </row>
    <row r="2935" spans="1:19">
      <c r="A2935" s="14"/>
      <c r="B2935" s="14"/>
      <c r="C2935" s="14"/>
      <c r="D2935" s="14"/>
      <c r="E2935" s="14"/>
      <c r="F2935" s="14"/>
      <c r="G2935" s="14"/>
      <c r="H2935" s="14"/>
      <c r="I2935" s="14"/>
      <c r="J2935" s="14"/>
      <c r="K2935" s="14"/>
      <c r="L2935" s="14"/>
      <c r="M2935" s="14"/>
      <c r="N2935" s="14"/>
      <c r="O2935" s="14"/>
      <c r="P2935" s="14"/>
      <c r="Q2935" s="14"/>
      <c r="R2935" s="14"/>
      <c r="S2935" s="14"/>
    </row>
    <row r="2936" spans="1:19">
      <c r="A2936" s="14"/>
      <c r="B2936" s="14"/>
      <c r="C2936" s="14"/>
      <c r="D2936" s="14"/>
      <c r="E2936" s="14"/>
      <c r="F2936" s="14"/>
      <c r="G2936" s="14"/>
      <c r="H2936" s="14"/>
      <c r="I2936" s="14"/>
      <c r="J2936" s="14"/>
      <c r="K2936" s="14"/>
      <c r="L2936" s="14"/>
      <c r="M2936" s="14"/>
      <c r="N2936" s="14"/>
      <c r="O2936" s="14"/>
      <c r="P2936" s="14"/>
      <c r="Q2936" s="14"/>
      <c r="R2936" s="14"/>
      <c r="S2936" s="14"/>
    </row>
    <row r="2937" spans="1:19">
      <c r="A2937" s="14"/>
      <c r="B2937" s="14"/>
      <c r="C2937" s="14"/>
      <c r="D2937" s="14"/>
      <c r="E2937" s="14"/>
      <c r="F2937" s="14"/>
      <c r="G2937" s="14"/>
      <c r="H2937" s="14"/>
      <c r="I2937" s="14"/>
      <c r="J2937" s="14"/>
      <c r="K2937" s="14"/>
      <c r="L2937" s="14"/>
      <c r="M2937" s="14"/>
      <c r="N2937" s="14"/>
      <c r="O2937" s="14"/>
      <c r="P2937" s="14"/>
      <c r="Q2937" s="14"/>
      <c r="R2937" s="14"/>
      <c r="S2937" s="14"/>
    </row>
    <row r="2938" spans="1:19">
      <c r="A2938" s="14"/>
      <c r="B2938" s="14"/>
      <c r="C2938" s="14"/>
      <c r="D2938" s="14"/>
      <c r="E2938" s="14"/>
      <c r="F2938" s="14"/>
      <c r="G2938" s="14"/>
      <c r="H2938" s="14"/>
      <c r="I2938" s="14"/>
      <c r="J2938" s="14"/>
      <c r="K2938" s="14"/>
      <c r="L2938" s="14"/>
      <c r="M2938" s="14"/>
      <c r="N2938" s="14"/>
      <c r="O2938" s="14"/>
      <c r="P2938" s="14"/>
      <c r="Q2938" s="14"/>
      <c r="R2938" s="14"/>
      <c r="S2938" s="14"/>
    </row>
    <row r="2939" spans="1:19">
      <c r="A2939" s="14"/>
      <c r="B2939" s="14"/>
      <c r="C2939" s="14"/>
      <c r="D2939" s="14"/>
      <c r="E2939" s="14"/>
      <c r="F2939" s="14"/>
      <c r="G2939" s="14"/>
      <c r="H2939" s="14"/>
      <c r="I2939" s="14"/>
      <c r="J2939" s="14"/>
      <c r="K2939" s="14"/>
      <c r="L2939" s="14"/>
      <c r="M2939" s="14"/>
      <c r="N2939" s="14"/>
      <c r="O2939" s="14"/>
      <c r="P2939" s="14"/>
      <c r="Q2939" s="14"/>
      <c r="R2939" s="14"/>
      <c r="S2939" s="14"/>
    </row>
    <row r="2940" spans="1:19">
      <c r="A2940" s="14"/>
      <c r="B2940" s="14"/>
      <c r="C2940" s="14"/>
      <c r="D2940" s="14"/>
      <c r="E2940" s="14"/>
      <c r="F2940" s="14"/>
      <c r="G2940" s="14"/>
      <c r="H2940" s="14"/>
      <c r="I2940" s="14"/>
      <c r="J2940" s="14"/>
      <c r="K2940" s="14"/>
      <c r="L2940" s="14"/>
      <c r="M2940" s="14"/>
      <c r="N2940" s="14"/>
      <c r="O2940" s="14"/>
      <c r="P2940" s="14"/>
      <c r="Q2940" s="14"/>
      <c r="R2940" s="14"/>
      <c r="S2940" s="14"/>
    </row>
    <row r="2941" spans="1:19">
      <c r="A2941" s="14"/>
      <c r="B2941" s="14"/>
      <c r="C2941" s="14"/>
      <c r="D2941" s="14"/>
      <c r="E2941" s="14"/>
      <c r="F2941" s="14"/>
      <c r="G2941" s="14"/>
      <c r="H2941" s="14"/>
      <c r="I2941" s="14"/>
      <c r="J2941" s="14"/>
      <c r="K2941" s="14"/>
      <c r="L2941" s="14"/>
      <c r="M2941" s="14"/>
      <c r="N2941" s="14"/>
      <c r="O2941" s="14"/>
      <c r="P2941" s="14"/>
      <c r="Q2941" s="14"/>
      <c r="R2941" s="14"/>
      <c r="S2941" s="14"/>
    </row>
    <row r="2942" spans="1:19">
      <c r="A2942" s="14"/>
      <c r="B2942" s="14"/>
      <c r="C2942" s="14"/>
      <c r="D2942" s="14"/>
      <c r="E2942" s="14"/>
      <c r="F2942" s="14"/>
      <c r="G2942" s="14"/>
      <c r="H2942" s="14"/>
      <c r="I2942" s="14"/>
      <c r="J2942" s="14"/>
      <c r="K2942" s="14"/>
      <c r="L2942" s="14"/>
      <c r="M2942" s="14"/>
      <c r="N2942" s="14"/>
      <c r="O2942" s="14"/>
      <c r="P2942" s="14"/>
      <c r="Q2942" s="14"/>
      <c r="R2942" s="14"/>
      <c r="S2942" s="14"/>
    </row>
    <row r="2943" spans="1:19">
      <c r="A2943" s="14"/>
      <c r="B2943" s="14"/>
      <c r="C2943" s="14"/>
      <c r="D2943" s="14"/>
      <c r="E2943" s="14"/>
      <c r="F2943" s="14"/>
      <c r="G2943" s="14"/>
      <c r="H2943" s="14"/>
      <c r="I2943" s="14"/>
      <c r="J2943" s="14"/>
      <c r="K2943" s="14"/>
      <c r="L2943" s="14"/>
      <c r="M2943" s="14"/>
      <c r="N2943" s="14"/>
      <c r="O2943" s="14"/>
      <c r="P2943" s="14"/>
      <c r="Q2943" s="14"/>
      <c r="R2943" s="14"/>
      <c r="S2943" s="14"/>
    </row>
    <row r="2944" spans="1:19">
      <c r="A2944" s="14"/>
      <c r="B2944" s="14"/>
      <c r="C2944" s="14"/>
      <c r="D2944" s="14"/>
      <c r="E2944" s="14"/>
      <c r="F2944" s="14"/>
      <c r="G2944" s="14"/>
      <c r="H2944" s="14"/>
      <c r="I2944" s="14"/>
      <c r="J2944" s="14"/>
      <c r="K2944" s="14"/>
      <c r="L2944" s="14"/>
      <c r="M2944" s="14"/>
      <c r="N2944" s="14"/>
      <c r="O2944" s="14"/>
      <c r="P2944" s="14"/>
      <c r="Q2944" s="14"/>
      <c r="R2944" s="14"/>
      <c r="S2944" s="14"/>
    </row>
    <row r="2945" spans="1:19">
      <c r="A2945" s="14"/>
      <c r="B2945" s="14"/>
      <c r="C2945" s="14"/>
      <c r="D2945" s="14"/>
      <c r="E2945" s="14"/>
      <c r="F2945" s="14"/>
      <c r="G2945" s="14"/>
      <c r="H2945" s="14"/>
      <c r="I2945" s="14"/>
      <c r="J2945" s="14"/>
      <c r="K2945" s="14"/>
      <c r="L2945" s="14"/>
      <c r="M2945" s="14"/>
      <c r="N2945" s="14"/>
      <c r="O2945" s="14"/>
      <c r="P2945" s="14"/>
      <c r="Q2945" s="14"/>
      <c r="R2945" s="14"/>
      <c r="S2945" s="14"/>
    </row>
    <row r="2946" spans="1:19">
      <c r="A2946" s="14"/>
      <c r="B2946" s="14"/>
      <c r="C2946" s="14"/>
      <c r="D2946" s="14"/>
      <c r="E2946" s="14"/>
      <c r="F2946" s="14"/>
      <c r="G2946" s="14"/>
      <c r="H2946" s="14"/>
      <c r="I2946" s="14"/>
      <c r="J2946" s="14"/>
      <c r="K2946" s="14"/>
      <c r="L2946" s="14"/>
      <c r="M2946" s="14"/>
      <c r="N2946" s="14"/>
      <c r="O2946" s="14"/>
      <c r="P2946" s="14"/>
      <c r="Q2946" s="14"/>
      <c r="R2946" s="14"/>
      <c r="S2946" s="14"/>
    </row>
    <row r="2947" spans="1:19">
      <c r="A2947" s="14"/>
      <c r="B2947" s="14"/>
      <c r="C2947" s="14"/>
      <c r="D2947" s="14"/>
      <c r="E2947" s="14"/>
      <c r="F2947" s="14"/>
      <c r="G2947" s="14"/>
      <c r="H2947" s="14"/>
      <c r="I2947" s="14"/>
      <c r="J2947" s="14"/>
      <c r="K2947" s="14"/>
      <c r="L2947" s="14"/>
      <c r="M2947" s="14"/>
      <c r="N2947" s="14"/>
      <c r="O2947" s="14"/>
      <c r="P2947" s="14"/>
      <c r="Q2947" s="14"/>
      <c r="R2947" s="14"/>
      <c r="S2947" s="14"/>
    </row>
    <row r="2948" spans="1:19">
      <c r="A2948" s="14"/>
      <c r="B2948" s="14"/>
      <c r="C2948" s="14"/>
      <c r="D2948" s="14"/>
      <c r="E2948" s="14"/>
      <c r="F2948" s="14"/>
      <c r="G2948" s="14"/>
      <c r="H2948" s="14"/>
      <c r="I2948" s="14"/>
      <c r="J2948" s="14"/>
      <c r="K2948" s="14"/>
      <c r="L2948" s="14"/>
      <c r="M2948" s="14"/>
      <c r="N2948" s="14"/>
      <c r="O2948" s="14"/>
      <c r="P2948" s="14"/>
      <c r="Q2948" s="14"/>
      <c r="R2948" s="14"/>
      <c r="S2948" s="14"/>
    </row>
    <row r="2949" spans="1:19">
      <c r="A2949" s="14"/>
      <c r="B2949" s="14"/>
      <c r="C2949" s="14"/>
      <c r="D2949" s="14"/>
      <c r="E2949" s="14"/>
      <c r="F2949" s="14"/>
      <c r="G2949" s="14"/>
      <c r="H2949" s="14"/>
      <c r="I2949" s="14"/>
      <c r="J2949" s="14"/>
      <c r="K2949" s="14"/>
      <c r="L2949" s="14"/>
      <c r="M2949" s="14"/>
      <c r="N2949" s="14"/>
      <c r="O2949" s="14"/>
      <c r="P2949" s="14"/>
      <c r="Q2949" s="14"/>
      <c r="R2949" s="14"/>
      <c r="S2949" s="14"/>
    </row>
    <row r="2950" spans="1:19">
      <c r="A2950" s="14"/>
      <c r="B2950" s="14"/>
      <c r="C2950" s="14"/>
      <c r="D2950" s="14"/>
      <c r="E2950" s="14"/>
      <c r="F2950" s="14"/>
      <c r="G2950" s="14"/>
      <c r="H2950" s="14"/>
      <c r="I2950" s="14"/>
      <c r="J2950" s="14"/>
      <c r="K2950" s="14"/>
      <c r="L2950" s="14"/>
      <c r="M2950" s="14"/>
      <c r="N2950" s="14"/>
      <c r="O2950" s="14"/>
      <c r="P2950" s="14"/>
      <c r="Q2950" s="14"/>
      <c r="R2950" s="14"/>
      <c r="S2950" s="14"/>
    </row>
    <row r="2951" spans="1:19">
      <c r="A2951" s="14"/>
      <c r="B2951" s="14"/>
      <c r="C2951" s="14"/>
      <c r="D2951" s="14"/>
      <c r="E2951" s="14"/>
      <c r="F2951" s="14"/>
      <c r="G2951" s="14"/>
      <c r="H2951" s="14"/>
      <c r="I2951" s="14"/>
      <c r="J2951" s="14"/>
      <c r="K2951" s="14"/>
      <c r="L2951" s="14"/>
      <c r="M2951" s="14"/>
      <c r="N2951" s="14"/>
      <c r="O2951" s="14"/>
      <c r="P2951" s="14"/>
      <c r="Q2951" s="14"/>
      <c r="R2951" s="14"/>
      <c r="S2951" s="14"/>
    </row>
    <row r="2952" spans="1:19">
      <c r="A2952" s="14"/>
      <c r="B2952" s="14"/>
      <c r="C2952" s="14"/>
      <c r="D2952" s="14"/>
      <c r="E2952" s="14"/>
      <c r="F2952" s="14"/>
      <c r="G2952" s="14"/>
      <c r="H2952" s="14"/>
      <c r="I2952" s="14"/>
      <c r="J2952" s="14"/>
      <c r="K2952" s="14"/>
      <c r="L2952" s="14"/>
      <c r="M2952" s="14"/>
      <c r="N2952" s="14"/>
      <c r="O2952" s="14"/>
      <c r="P2952" s="14"/>
      <c r="Q2952" s="14"/>
      <c r="R2952" s="14"/>
      <c r="S2952" s="14"/>
    </row>
    <row r="2953" spans="1:19">
      <c r="A2953" s="14"/>
      <c r="B2953" s="14"/>
      <c r="C2953" s="14"/>
      <c r="D2953" s="14"/>
      <c r="E2953" s="14"/>
      <c r="F2953" s="14"/>
      <c r="G2953" s="14"/>
      <c r="H2953" s="14"/>
      <c r="I2953" s="14"/>
      <c r="J2953" s="14"/>
      <c r="K2953" s="14"/>
      <c r="L2953" s="14"/>
      <c r="M2953" s="14"/>
      <c r="N2953" s="14"/>
      <c r="O2953" s="14"/>
      <c r="P2953" s="14"/>
      <c r="Q2953" s="14"/>
      <c r="R2953" s="14"/>
      <c r="S2953" s="14"/>
    </row>
    <row r="2954" spans="1:19">
      <c r="A2954" s="14"/>
      <c r="B2954" s="14"/>
      <c r="C2954" s="14"/>
      <c r="D2954" s="14"/>
      <c r="E2954" s="14"/>
      <c r="F2954" s="14"/>
      <c r="G2954" s="14"/>
      <c r="H2954" s="14"/>
      <c r="I2954" s="14"/>
      <c r="J2954" s="14"/>
      <c r="K2954" s="14"/>
      <c r="L2954" s="14"/>
      <c r="M2954" s="14"/>
      <c r="N2954" s="14"/>
      <c r="O2954" s="14"/>
      <c r="P2954" s="14"/>
      <c r="Q2954" s="14"/>
      <c r="R2954" s="14"/>
      <c r="S2954" s="14"/>
    </row>
    <row r="2955" spans="1:19">
      <c r="A2955" s="14"/>
      <c r="B2955" s="14"/>
      <c r="C2955" s="14"/>
      <c r="D2955" s="14"/>
      <c r="E2955" s="14"/>
      <c r="F2955" s="14"/>
      <c r="G2955" s="14"/>
      <c r="H2955" s="14"/>
      <c r="I2955" s="14"/>
      <c r="J2955" s="14"/>
      <c r="K2955" s="14"/>
      <c r="L2955" s="14"/>
      <c r="M2955" s="14"/>
      <c r="N2955" s="14"/>
      <c r="O2955" s="14"/>
      <c r="P2955" s="14"/>
      <c r="Q2955" s="14"/>
      <c r="R2955" s="14"/>
      <c r="S2955" s="14"/>
    </row>
    <row r="2956" spans="1:19">
      <c r="A2956" s="14"/>
      <c r="B2956" s="14"/>
      <c r="C2956" s="14"/>
      <c r="D2956" s="14"/>
      <c r="E2956" s="14"/>
      <c r="F2956" s="14"/>
      <c r="G2956" s="14"/>
      <c r="H2956" s="14"/>
      <c r="I2956" s="14"/>
      <c r="J2956" s="14"/>
      <c r="K2956" s="14"/>
      <c r="L2956" s="14"/>
      <c r="M2956" s="14"/>
      <c r="N2956" s="14"/>
      <c r="O2956" s="14"/>
      <c r="P2956" s="14"/>
      <c r="Q2956" s="14"/>
      <c r="R2956" s="14"/>
      <c r="S2956" s="14"/>
    </row>
    <row r="2957" spans="1:19">
      <c r="A2957" s="14"/>
      <c r="B2957" s="14"/>
      <c r="C2957" s="14"/>
      <c r="D2957" s="14"/>
      <c r="E2957" s="14"/>
      <c r="F2957" s="14"/>
      <c r="G2957" s="14"/>
      <c r="H2957" s="14"/>
      <c r="I2957" s="14"/>
      <c r="J2957" s="14"/>
      <c r="K2957" s="14"/>
      <c r="L2957" s="14"/>
      <c r="M2957" s="14"/>
      <c r="N2957" s="14"/>
      <c r="O2957" s="14"/>
      <c r="P2957" s="14"/>
      <c r="Q2957" s="14"/>
      <c r="R2957" s="14"/>
      <c r="S2957" s="14"/>
    </row>
    <row r="2958" spans="1:19">
      <c r="A2958" s="14"/>
      <c r="B2958" s="14"/>
      <c r="C2958" s="14"/>
      <c r="D2958" s="14"/>
      <c r="E2958" s="14"/>
      <c r="F2958" s="14"/>
      <c r="G2958" s="14"/>
      <c r="H2958" s="14"/>
      <c r="I2958" s="14"/>
      <c r="J2958" s="14"/>
      <c r="K2958" s="14"/>
      <c r="L2958" s="14"/>
      <c r="M2958" s="14"/>
      <c r="N2958" s="14"/>
      <c r="O2958" s="14"/>
      <c r="P2958" s="14"/>
      <c r="Q2958" s="14"/>
      <c r="R2958" s="14"/>
      <c r="S2958" s="14"/>
    </row>
    <row r="2959" spans="1:19">
      <c r="A2959" s="14"/>
      <c r="B2959" s="14"/>
      <c r="C2959" s="14"/>
      <c r="D2959" s="14"/>
      <c r="E2959" s="14"/>
      <c r="F2959" s="14"/>
      <c r="G2959" s="14"/>
      <c r="H2959" s="14"/>
      <c r="I2959" s="14"/>
      <c r="J2959" s="14"/>
      <c r="K2959" s="14"/>
      <c r="L2959" s="14"/>
      <c r="M2959" s="14"/>
      <c r="N2959" s="14"/>
      <c r="O2959" s="14"/>
      <c r="P2959" s="14"/>
      <c r="Q2959" s="14"/>
      <c r="R2959" s="14"/>
      <c r="S2959" s="14"/>
    </row>
    <row r="2960" spans="1:19">
      <c r="A2960" s="14"/>
      <c r="B2960" s="14"/>
      <c r="C2960" s="14"/>
      <c r="D2960" s="14"/>
      <c r="E2960" s="14"/>
      <c r="F2960" s="14"/>
      <c r="G2960" s="14"/>
      <c r="H2960" s="14"/>
      <c r="I2960" s="14"/>
      <c r="J2960" s="14"/>
      <c r="K2960" s="14"/>
      <c r="L2960" s="14"/>
      <c r="M2960" s="14"/>
      <c r="N2960" s="14"/>
      <c r="O2960" s="14"/>
      <c r="P2960" s="14"/>
      <c r="Q2960" s="14"/>
      <c r="R2960" s="14"/>
      <c r="S2960" s="14"/>
    </row>
    <row r="2961" spans="1:19">
      <c r="A2961" s="14"/>
      <c r="B2961" s="14"/>
      <c r="C2961" s="14"/>
      <c r="D2961" s="14"/>
      <c r="E2961" s="14"/>
      <c r="F2961" s="14"/>
      <c r="G2961" s="14"/>
      <c r="H2961" s="14"/>
      <c r="I2961" s="14"/>
      <c r="J2961" s="14"/>
      <c r="K2961" s="14"/>
      <c r="L2961" s="14"/>
      <c r="M2961" s="14"/>
      <c r="N2961" s="14"/>
      <c r="O2961" s="14"/>
      <c r="P2961" s="14"/>
      <c r="Q2961" s="14"/>
      <c r="R2961" s="14"/>
      <c r="S2961" s="14"/>
    </row>
    <row r="2962" spans="1:19">
      <c r="A2962" s="14"/>
      <c r="B2962" s="14"/>
      <c r="C2962" s="14"/>
      <c r="D2962" s="14"/>
      <c r="E2962" s="14"/>
      <c r="F2962" s="14"/>
      <c r="G2962" s="14"/>
      <c r="H2962" s="14"/>
      <c r="I2962" s="14"/>
      <c r="J2962" s="14"/>
      <c r="K2962" s="14"/>
      <c r="L2962" s="14"/>
      <c r="M2962" s="14"/>
      <c r="N2962" s="14"/>
      <c r="O2962" s="14"/>
      <c r="P2962" s="14"/>
      <c r="Q2962" s="14"/>
      <c r="R2962" s="14"/>
      <c r="S2962" s="14"/>
    </row>
    <row r="2963" spans="1:19">
      <c r="A2963" s="14"/>
      <c r="B2963" s="14"/>
      <c r="C2963" s="14"/>
      <c r="D2963" s="14"/>
      <c r="E2963" s="14"/>
      <c r="F2963" s="14"/>
      <c r="G2963" s="14"/>
      <c r="H2963" s="14"/>
      <c r="I2963" s="14"/>
      <c r="J2963" s="14"/>
      <c r="K2963" s="14"/>
      <c r="L2963" s="14"/>
      <c r="M2963" s="14"/>
      <c r="N2963" s="14"/>
      <c r="O2963" s="14"/>
      <c r="P2963" s="14"/>
      <c r="Q2963" s="14"/>
      <c r="R2963" s="14"/>
      <c r="S2963" s="14"/>
    </row>
    <row r="2964" spans="1:19">
      <c r="A2964" s="14"/>
      <c r="B2964" s="14"/>
      <c r="C2964" s="14"/>
      <c r="D2964" s="14"/>
      <c r="E2964" s="14"/>
      <c r="F2964" s="14"/>
      <c r="G2964" s="14"/>
      <c r="H2964" s="14"/>
      <c r="I2964" s="14"/>
      <c r="J2964" s="14"/>
      <c r="K2964" s="14"/>
      <c r="L2964" s="14"/>
      <c r="M2964" s="14"/>
      <c r="N2964" s="14"/>
      <c r="O2964" s="14"/>
      <c r="P2964" s="14"/>
      <c r="Q2964" s="14"/>
      <c r="R2964" s="14"/>
      <c r="S2964" s="14"/>
    </row>
    <row r="2965" spans="1:19">
      <c r="A2965" s="14"/>
      <c r="B2965" s="14"/>
      <c r="C2965" s="14"/>
      <c r="D2965" s="14"/>
      <c r="E2965" s="14"/>
      <c r="F2965" s="14"/>
      <c r="G2965" s="14"/>
      <c r="H2965" s="14"/>
      <c r="I2965" s="14"/>
      <c r="J2965" s="14"/>
      <c r="K2965" s="14"/>
      <c r="L2965" s="14"/>
      <c r="M2965" s="14"/>
      <c r="N2965" s="14"/>
      <c r="O2965" s="14"/>
      <c r="P2965" s="14"/>
      <c r="Q2965" s="14"/>
      <c r="R2965" s="14"/>
      <c r="S2965" s="14"/>
    </row>
    <row r="2966" spans="1:19">
      <c r="A2966" s="14"/>
      <c r="B2966" s="14"/>
      <c r="C2966" s="14"/>
      <c r="D2966" s="14"/>
      <c r="E2966" s="14"/>
      <c r="F2966" s="14"/>
      <c r="G2966" s="14"/>
      <c r="H2966" s="14"/>
      <c r="I2966" s="14"/>
      <c r="J2966" s="14"/>
      <c r="K2966" s="14"/>
      <c r="L2966" s="14"/>
      <c r="M2966" s="14"/>
      <c r="N2966" s="14"/>
      <c r="O2966" s="14"/>
      <c r="P2966" s="14"/>
      <c r="Q2966" s="14"/>
      <c r="R2966" s="14"/>
      <c r="S2966" s="14"/>
    </row>
    <row r="2967" spans="1:19">
      <c r="A2967" s="14"/>
      <c r="B2967" s="14"/>
      <c r="C2967" s="14"/>
      <c r="D2967" s="14"/>
      <c r="E2967" s="14"/>
      <c r="F2967" s="14"/>
      <c r="G2967" s="14"/>
      <c r="H2967" s="14"/>
      <c r="I2967" s="14"/>
      <c r="J2967" s="14"/>
      <c r="K2967" s="14"/>
      <c r="L2967" s="14"/>
      <c r="M2967" s="14"/>
      <c r="N2967" s="14"/>
      <c r="O2967" s="14"/>
      <c r="P2967" s="14"/>
      <c r="Q2967" s="14"/>
      <c r="R2967" s="14"/>
      <c r="S2967" s="14"/>
    </row>
    <row r="2968" spans="1:19">
      <c r="A2968" s="14"/>
      <c r="B2968" s="14"/>
      <c r="C2968" s="14"/>
      <c r="D2968" s="14"/>
      <c r="E2968" s="14"/>
      <c r="F2968" s="14"/>
      <c r="G2968" s="14"/>
      <c r="H2968" s="14"/>
      <c r="I2968" s="14"/>
      <c r="J2968" s="14"/>
      <c r="K2968" s="14"/>
      <c r="L2968" s="14"/>
      <c r="M2968" s="14"/>
      <c r="N2968" s="14"/>
      <c r="O2968" s="14"/>
      <c r="P2968" s="14"/>
      <c r="Q2968" s="14"/>
      <c r="R2968" s="14"/>
      <c r="S2968" s="14"/>
    </row>
    <row r="2969" spans="1:19">
      <c r="A2969" s="14"/>
      <c r="B2969" s="14"/>
      <c r="C2969" s="14"/>
      <c r="D2969" s="14"/>
      <c r="E2969" s="14"/>
      <c r="F2969" s="14"/>
      <c r="G2969" s="14"/>
      <c r="H2969" s="14"/>
      <c r="I2969" s="14"/>
      <c r="J2969" s="14"/>
      <c r="K2969" s="14"/>
      <c r="L2969" s="14"/>
      <c r="M2969" s="14"/>
      <c r="N2969" s="14"/>
      <c r="O2969" s="14"/>
      <c r="P2969" s="14"/>
      <c r="Q2969" s="14"/>
      <c r="R2969" s="14"/>
      <c r="S2969" s="14"/>
    </row>
    <row r="2970" spans="1:19">
      <c r="A2970" s="14"/>
      <c r="B2970" s="14"/>
      <c r="C2970" s="14"/>
      <c r="D2970" s="14"/>
      <c r="E2970" s="14"/>
      <c r="F2970" s="14"/>
      <c r="G2970" s="14"/>
      <c r="H2970" s="14"/>
      <c r="I2970" s="14"/>
      <c r="J2970" s="14"/>
      <c r="K2970" s="14"/>
      <c r="L2970" s="14"/>
      <c r="M2970" s="14"/>
      <c r="N2970" s="14"/>
      <c r="O2970" s="14"/>
      <c r="P2970" s="14"/>
      <c r="Q2970" s="14"/>
      <c r="R2970" s="14"/>
      <c r="S2970" s="14"/>
    </row>
    <row r="2971" spans="1:19">
      <c r="A2971" s="14"/>
      <c r="B2971" s="14"/>
      <c r="C2971" s="14"/>
      <c r="D2971" s="14"/>
      <c r="E2971" s="14"/>
      <c r="F2971" s="14"/>
      <c r="G2971" s="14"/>
      <c r="H2971" s="14"/>
      <c r="I2971" s="14"/>
      <c r="J2971" s="14"/>
      <c r="K2971" s="14"/>
      <c r="L2971" s="14"/>
      <c r="M2971" s="14"/>
      <c r="N2971" s="14"/>
      <c r="O2971" s="14"/>
      <c r="P2971" s="14"/>
      <c r="Q2971" s="14"/>
      <c r="R2971" s="14"/>
      <c r="S2971" s="14"/>
    </row>
    <row r="2972" spans="1:19">
      <c r="A2972" s="14"/>
      <c r="B2972" s="14"/>
      <c r="C2972" s="14"/>
      <c r="D2972" s="14"/>
      <c r="E2972" s="14"/>
      <c r="F2972" s="14"/>
      <c r="G2972" s="14"/>
      <c r="H2972" s="14"/>
      <c r="I2972" s="14"/>
      <c r="J2972" s="14"/>
      <c r="K2972" s="14"/>
      <c r="L2972" s="14"/>
      <c r="M2972" s="14"/>
      <c r="N2972" s="14"/>
      <c r="O2972" s="14"/>
      <c r="P2972" s="14"/>
      <c r="Q2972" s="14"/>
      <c r="R2972" s="14"/>
      <c r="S2972" s="14"/>
    </row>
    <row r="2973" spans="1:19">
      <c r="A2973" s="14"/>
      <c r="B2973" s="14"/>
      <c r="C2973" s="14"/>
      <c r="D2973" s="14"/>
      <c r="E2973" s="14"/>
      <c r="F2973" s="14"/>
      <c r="G2973" s="14"/>
      <c r="H2973" s="14"/>
      <c r="I2973" s="14"/>
      <c r="J2973" s="14"/>
      <c r="K2973" s="14"/>
      <c r="L2973" s="14"/>
      <c r="M2973" s="14"/>
      <c r="N2973" s="14"/>
      <c r="O2973" s="14"/>
      <c r="P2973" s="14"/>
      <c r="Q2973" s="14"/>
      <c r="R2973" s="14"/>
      <c r="S2973" s="14"/>
    </row>
    <row r="2974" spans="1:19">
      <c r="A2974" s="14"/>
      <c r="B2974" s="14"/>
      <c r="C2974" s="14"/>
      <c r="D2974" s="14"/>
      <c r="E2974" s="14"/>
      <c r="F2974" s="14"/>
      <c r="G2974" s="14"/>
      <c r="H2974" s="14"/>
      <c r="I2974" s="14"/>
      <c r="J2974" s="14"/>
      <c r="K2974" s="14"/>
      <c r="L2974" s="14"/>
      <c r="M2974" s="14"/>
      <c r="N2974" s="14"/>
      <c r="O2974" s="14"/>
      <c r="P2974" s="14"/>
      <c r="Q2974" s="14"/>
      <c r="R2974" s="14"/>
      <c r="S2974" s="14"/>
    </row>
    <row r="2975" spans="1:19">
      <c r="A2975" s="14"/>
      <c r="B2975" s="14"/>
      <c r="C2975" s="14"/>
      <c r="D2975" s="14"/>
      <c r="E2975" s="14"/>
      <c r="F2975" s="14"/>
      <c r="G2975" s="14"/>
      <c r="H2975" s="14"/>
      <c r="I2975" s="14"/>
      <c r="J2975" s="14"/>
      <c r="K2975" s="14"/>
      <c r="L2975" s="14"/>
      <c r="M2975" s="14"/>
      <c r="N2975" s="14"/>
      <c r="O2975" s="14"/>
      <c r="P2975" s="14"/>
      <c r="Q2975" s="14"/>
      <c r="R2975" s="14"/>
      <c r="S2975" s="14"/>
    </row>
    <row r="2976" spans="1:19">
      <c r="A2976" s="14"/>
      <c r="B2976" s="14"/>
      <c r="C2976" s="14"/>
      <c r="D2976" s="14"/>
      <c r="E2976" s="14"/>
      <c r="F2976" s="14"/>
      <c r="G2976" s="14"/>
      <c r="H2976" s="14"/>
      <c r="I2976" s="14"/>
      <c r="J2976" s="14"/>
      <c r="K2976" s="14"/>
      <c r="L2976" s="14"/>
      <c r="M2976" s="14"/>
      <c r="N2976" s="14"/>
      <c r="O2976" s="14"/>
      <c r="P2976" s="14"/>
      <c r="Q2976" s="14"/>
      <c r="R2976" s="14"/>
      <c r="S2976" s="14"/>
    </row>
    <row r="2977" spans="1:19">
      <c r="A2977" s="14"/>
      <c r="B2977" s="14"/>
      <c r="C2977" s="14"/>
      <c r="D2977" s="14"/>
      <c r="E2977" s="14"/>
      <c r="F2977" s="14"/>
      <c r="G2977" s="14"/>
      <c r="H2977" s="14"/>
      <c r="I2977" s="14"/>
      <c r="J2977" s="14"/>
      <c r="K2977" s="14"/>
      <c r="L2977" s="14"/>
      <c r="M2977" s="14"/>
      <c r="N2977" s="14"/>
      <c r="O2977" s="14"/>
      <c r="P2977" s="14"/>
      <c r="Q2977" s="14"/>
      <c r="R2977" s="14"/>
      <c r="S2977" s="14"/>
    </row>
    <row r="2978" spans="1:19">
      <c r="A2978" s="14"/>
      <c r="B2978" s="14"/>
      <c r="C2978" s="14"/>
      <c r="D2978" s="14"/>
      <c r="E2978" s="14"/>
      <c r="F2978" s="14"/>
      <c r="G2978" s="14"/>
      <c r="H2978" s="14"/>
      <c r="I2978" s="14"/>
      <c r="J2978" s="14"/>
      <c r="K2978" s="14"/>
      <c r="L2978" s="14"/>
      <c r="M2978" s="14"/>
      <c r="N2978" s="14"/>
      <c r="O2978" s="14"/>
      <c r="P2978" s="14"/>
      <c r="Q2978" s="14"/>
      <c r="R2978" s="14"/>
      <c r="S2978" s="14"/>
    </row>
    <row r="2979" spans="1:19">
      <c r="A2979" s="14"/>
      <c r="B2979" s="14"/>
      <c r="C2979" s="14"/>
      <c r="D2979" s="14"/>
      <c r="E2979" s="14"/>
      <c r="F2979" s="14"/>
      <c r="G2979" s="14"/>
      <c r="H2979" s="14"/>
      <c r="I2979" s="14"/>
      <c r="J2979" s="14"/>
      <c r="K2979" s="14"/>
      <c r="L2979" s="14"/>
      <c r="M2979" s="14"/>
      <c r="N2979" s="14"/>
      <c r="O2979" s="14"/>
      <c r="P2979" s="14"/>
      <c r="Q2979" s="14"/>
      <c r="R2979" s="14"/>
      <c r="S2979" s="14"/>
    </row>
    <row r="2980" spans="1:19">
      <c r="A2980" s="14"/>
      <c r="B2980" s="14"/>
      <c r="C2980" s="14"/>
      <c r="D2980" s="14"/>
      <c r="E2980" s="14"/>
      <c r="F2980" s="14"/>
      <c r="G2980" s="14"/>
      <c r="H2980" s="14"/>
      <c r="I2980" s="14"/>
      <c r="J2980" s="14"/>
      <c r="K2980" s="14"/>
      <c r="L2980" s="14"/>
      <c r="M2980" s="14"/>
      <c r="N2980" s="14"/>
      <c r="O2980" s="14"/>
      <c r="P2980" s="14"/>
      <c r="Q2980" s="14"/>
      <c r="R2980" s="14"/>
      <c r="S2980" s="14"/>
    </row>
    <row r="2981" spans="1:19">
      <c r="A2981" s="14"/>
      <c r="B2981" s="14"/>
      <c r="C2981" s="14"/>
      <c r="D2981" s="14"/>
      <c r="E2981" s="14"/>
      <c r="F2981" s="14"/>
      <c r="G2981" s="14"/>
      <c r="H2981" s="14"/>
      <c r="I2981" s="14"/>
      <c r="J2981" s="14"/>
      <c r="K2981" s="14"/>
      <c r="L2981" s="14"/>
      <c r="M2981" s="14"/>
      <c r="N2981" s="14"/>
      <c r="O2981" s="14"/>
      <c r="P2981" s="14"/>
      <c r="Q2981" s="14"/>
      <c r="R2981" s="14"/>
      <c r="S2981" s="14"/>
    </row>
    <row r="2982" spans="1:19">
      <c r="A2982" s="14"/>
      <c r="B2982" s="14"/>
      <c r="C2982" s="14"/>
      <c r="D2982" s="14"/>
      <c r="E2982" s="14"/>
      <c r="F2982" s="14"/>
      <c r="G2982" s="14"/>
      <c r="H2982" s="14"/>
      <c r="I2982" s="14"/>
      <c r="J2982" s="14"/>
      <c r="K2982" s="14"/>
      <c r="L2982" s="14"/>
      <c r="M2982" s="14"/>
      <c r="N2982" s="14"/>
      <c r="O2982" s="14"/>
      <c r="P2982" s="14"/>
      <c r="Q2982" s="14"/>
      <c r="R2982" s="14"/>
      <c r="S2982" s="14"/>
    </row>
    <row r="2983" spans="1:19">
      <c r="A2983" s="14"/>
      <c r="B2983" s="14"/>
      <c r="C2983" s="14"/>
      <c r="D2983" s="14"/>
      <c r="E2983" s="14"/>
      <c r="F2983" s="14"/>
      <c r="G2983" s="14"/>
      <c r="H2983" s="14"/>
      <c r="I2983" s="14"/>
      <c r="J2983" s="14"/>
      <c r="K2983" s="14"/>
      <c r="L2983" s="14"/>
      <c r="M2983" s="14"/>
      <c r="N2983" s="14"/>
      <c r="O2983" s="14"/>
      <c r="P2983" s="14"/>
      <c r="Q2983" s="14"/>
      <c r="R2983" s="14"/>
      <c r="S2983" s="14"/>
    </row>
    <row r="2984" spans="1:19">
      <c r="A2984" s="14"/>
      <c r="B2984" s="14"/>
      <c r="C2984" s="14"/>
      <c r="D2984" s="14"/>
      <c r="E2984" s="14"/>
      <c r="F2984" s="14"/>
      <c r="G2984" s="14"/>
      <c r="H2984" s="14"/>
      <c r="I2984" s="14"/>
      <c r="J2984" s="14"/>
      <c r="K2984" s="14"/>
      <c r="L2984" s="14"/>
      <c r="M2984" s="14"/>
      <c r="N2984" s="14"/>
      <c r="O2984" s="14"/>
      <c r="P2984" s="14"/>
      <c r="Q2984" s="14"/>
      <c r="R2984" s="14"/>
      <c r="S2984" s="14"/>
    </row>
    <row r="2985" spans="1:19">
      <c r="A2985" s="14"/>
      <c r="B2985" s="14"/>
      <c r="C2985" s="14"/>
      <c r="D2985" s="14"/>
      <c r="E2985" s="14"/>
      <c r="F2985" s="14"/>
      <c r="G2985" s="14"/>
      <c r="H2985" s="14"/>
      <c r="I2985" s="14"/>
      <c r="J2985" s="14"/>
      <c r="K2985" s="14"/>
      <c r="L2985" s="14"/>
      <c r="M2985" s="14"/>
      <c r="N2985" s="14"/>
      <c r="O2985" s="14"/>
      <c r="P2985" s="14"/>
      <c r="Q2985" s="14"/>
      <c r="R2985" s="14"/>
      <c r="S2985" s="14"/>
    </row>
    <row r="2986" spans="1:19">
      <c r="A2986" s="14"/>
      <c r="B2986" s="14"/>
      <c r="C2986" s="14"/>
      <c r="D2986" s="14"/>
      <c r="E2986" s="14"/>
      <c r="F2986" s="14"/>
      <c r="G2986" s="14"/>
      <c r="H2986" s="14"/>
      <c r="I2986" s="14"/>
      <c r="J2986" s="14"/>
      <c r="K2986" s="14"/>
      <c r="L2986" s="14"/>
      <c r="M2986" s="14"/>
      <c r="N2986" s="14"/>
      <c r="O2986" s="14"/>
      <c r="P2986" s="14"/>
      <c r="Q2986" s="14"/>
      <c r="R2986" s="14"/>
      <c r="S2986" s="14"/>
    </row>
    <row r="2987" spans="1:19">
      <c r="A2987" s="14"/>
      <c r="B2987" s="14"/>
      <c r="C2987" s="14"/>
      <c r="D2987" s="14"/>
      <c r="E2987" s="14"/>
      <c r="F2987" s="14"/>
      <c r="G2987" s="14"/>
      <c r="H2987" s="14"/>
      <c r="I2987" s="14"/>
      <c r="J2987" s="14"/>
      <c r="K2987" s="14"/>
      <c r="L2987" s="14"/>
      <c r="M2987" s="14"/>
      <c r="N2987" s="14"/>
      <c r="O2987" s="14"/>
      <c r="P2987" s="14"/>
      <c r="Q2987" s="14"/>
      <c r="R2987" s="14"/>
      <c r="S2987" s="14"/>
    </row>
    <row r="2988" spans="1:19">
      <c r="A2988" s="14"/>
      <c r="B2988" s="14"/>
      <c r="C2988" s="14"/>
      <c r="D2988" s="14"/>
      <c r="E2988" s="14"/>
      <c r="F2988" s="14"/>
      <c r="G2988" s="14"/>
      <c r="H2988" s="14"/>
      <c r="I2988" s="14"/>
      <c r="J2988" s="14"/>
      <c r="K2988" s="14"/>
      <c r="L2988" s="14"/>
      <c r="M2988" s="14"/>
      <c r="N2988" s="14"/>
      <c r="O2988" s="14"/>
      <c r="P2988" s="14"/>
      <c r="Q2988" s="14"/>
      <c r="R2988" s="14"/>
      <c r="S2988" s="14"/>
    </row>
    <row r="2989" spans="1:19">
      <c r="A2989" s="14"/>
      <c r="B2989" s="14"/>
      <c r="C2989" s="14"/>
      <c r="D2989" s="14"/>
      <c r="E2989" s="14"/>
      <c r="F2989" s="14"/>
      <c r="G2989" s="14"/>
      <c r="H2989" s="14"/>
      <c r="I2989" s="14"/>
      <c r="J2989" s="14"/>
      <c r="K2989" s="14"/>
      <c r="L2989" s="14"/>
      <c r="M2989" s="14"/>
      <c r="N2989" s="14"/>
      <c r="O2989" s="14"/>
      <c r="P2989" s="14"/>
      <c r="Q2989" s="14"/>
      <c r="R2989" s="14"/>
      <c r="S2989" s="14"/>
    </row>
    <row r="2990" spans="1:19">
      <c r="A2990" s="14"/>
      <c r="B2990" s="14"/>
      <c r="C2990" s="14"/>
      <c r="D2990" s="14"/>
      <c r="E2990" s="14"/>
      <c r="F2990" s="14"/>
      <c r="G2990" s="14"/>
      <c r="H2990" s="14"/>
      <c r="I2990" s="14"/>
      <c r="J2990" s="14"/>
      <c r="K2990" s="14"/>
      <c r="L2990" s="14"/>
      <c r="M2990" s="14"/>
      <c r="N2990" s="14"/>
      <c r="O2990" s="14"/>
      <c r="P2990" s="14"/>
      <c r="Q2990" s="14"/>
      <c r="R2990" s="14"/>
      <c r="S2990" s="14"/>
    </row>
    <row r="2991" spans="1:19">
      <c r="A2991" s="14"/>
      <c r="B2991" s="14"/>
      <c r="C2991" s="14"/>
      <c r="D2991" s="14"/>
      <c r="E2991" s="14"/>
      <c r="F2991" s="14"/>
      <c r="G2991" s="14"/>
      <c r="H2991" s="14"/>
      <c r="I2991" s="14"/>
      <c r="J2991" s="14"/>
      <c r="K2991" s="14"/>
      <c r="L2991" s="14"/>
      <c r="M2991" s="14"/>
      <c r="N2991" s="14"/>
      <c r="O2991" s="14"/>
      <c r="P2991" s="14"/>
      <c r="Q2991" s="14"/>
      <c r="R2991" s="14"/>
      <c r="S2991" s="14"/>
    </row>
    <row r="2992" spans="1:19">
      <c r="A2992" s="14"/>
      <c r="B2992" s="14"/>
      <c r="C2992" s="14"/>
      <c r="D2992" s="14"/>
      <c r="E2992" s="14"/>
      <c r="F2992" s="14"/>
      <c r="G2992" s="14"/>
      <c r="H2992" s="14"/>
      <c r="I2992" s="14"/>
      <c r="J2992" s="14"/>
      <c r="K2992" s="14"/>
      <c r="L2992" s="14"/>
      <c r="M2992" s="14"/>
      <c r="N2992" s="14"/>
      <c r="O2992" s="14"/>
      <c r="P2992" s="14"/>
      <c r="Q2992" s="14"/>
      <c r="R2992" s="14"/>
      <c r="S2992" s="14"/>
    </row>
    <row r="2993" spans="1:19">
      <c r="A2993" s="14"/>
      <c r="B2993" s="14"/>
      <c r="C2993" s="14"/>
      <c r="D2993" s="14"/>
      <c r="E2993" s="14"/>
      <c r="F2993" s="14"/>
      <c r="G2993" s="14"/>
      <c r="H2993" s="14"/>
      <c r="I2993" s="14"/>
      <c r="J2993" s="14"/>
      <c r="K2993" s="14"/>
      <c r="L2993" s="14"/>
      <c r="M2993" s="14"/>
      <c r="N2993" s="14"/>
      <c r="O2993" s="14"/>
      <c r="P2993" s="14"/>
      <c r="Q2993" s="14"/>
      <c r="R2993" s="14"/>
      <c r="S2993" s="14"/>
    </row>
  </sheetData>
  <mergeCells count="1">
    <mergeCell ref="A40:B40"/>
  </mergeCells>
  <phoneticPr fontId="0" type="noConversion"/>
  <printOptions horizontalCentered="1" verticalCentered="1"/>
  <pageMargins left="0.7" right="0.7" top="0.75" bottom="0.75" header="0.3" footer="0.3"/>
  <pageSetup scale="48" orientation="landscape" draft="1" r:id="rId1"/>
  <headerFooter alignWithMargins="0">
    <oddFooter>Prepared by DJThomas 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34"/>
  <sheetViews>
    <sheetView showOutlineSymbols="0" zoomScale="120" zoomScaleNormal="120" zoomScaleSheetLayoutView="100" workbookViewId="0">
      <selection activeCell="I12" sqref="I12"/>
    </sheetView>
  </sheetViews>
  <sheetFormatPr defaultColWidth="9.6640625" defaultRowHeight="15"/>
  <cols>
    <col min="1" max="1" width="9.6640625" style="33"/>
    <col min="2" max="2" width="9.6640625" style="1"/>
    <col min="3" max="3" width="9.6640625" style="33"/>
    <col min="4" max="4" width="9.6640625" style="1"/>
    <col min="5" max="5" width="9.6640625" style="33"/>
    <col min="6" max="6" width="9.6640625" style="1"/>
    <col min="7" max="7" width="9.6640625" style="33"/>
    <col min="8" max="8" width="11.44140625" style="1" customWidth="1"/>
    <col min="9" max="9" width="9.6640625" style="33"/>
    <col min="10" max="10" width="9.6640625" style="1"/>
    <col min="11" max="11" width="9.6640625" style="33"/>
    <col min="12" max="12" width="9.6640625" style="1"/>
    <col min="13" max="14" width="9.6640625" style="33"/>
    <col min="15" max="15" width="9.6640625" style="1"/>
    <col min="16" max="16" width="9.6640625" style="33"/>
    <col min="17" max="17" width="9.6640625" style="1"/>
    <col min="18" max="18" width="9.6640625" style="71"/>
    <col min="19" max="26" width="9.6640625" style="1"/>
    <col min="27" max="27" width="9.6640625" style="161"/>
    <col min="28" max="16384" width="9.6640625" style="1"/>
  </cols>
  <sheetData>
    <row r="1" spans="1:8">
      <c r="A1" s="220"/>
      <c r="B1" s="220"/>
      <c r="C1" s="220"/>
      <c r="D1" s="221" t="s">
        <v>107</v>
      </c>
      <c r="E1" s="220"/>
      <c r="F1"/>
    </row>
    <row r="2" spans="1:8" ht="15.75" thickBot="1">
      <c r="A2" s="220"/>
      <c r="B2" s="220"/>
      <c r="C2" s="220"/>
      <c r="D2" s="221" t="s">
        <v>108</v>
      </c>
      <c r="E2" s="220"/>
      <c r="F2">
        <v>24</v>
      </c>
      <c r="G2" s="33">
        <v>23</v>
      </c>
    </row>
    <row r="3" spans="1:8" ht="15.75" thickBot="1">
      <c r="A3" s="200"/>
      <c r="B3" s="201" t="s">
        <v>109</v>
      </c>
      <c r="C3" s="201" t="s">
        <v>110</v>
      </c>
      <c r="D3" s="201" t="s">
        <v>111</v>
      </c>
      <c r="E3" s="201" t="s">
        <v>112</v>
      </c>
      <c r="F3" s="201" t="s">
        <v>97</v>
      </c>
      <c r="G3" s="209" t="s">
        <v>97</v>
      </c>
    </row>
    <row r="4" spans="1:8" ht="15.75" thickBot="1">
      <c r="A4" s="202" t="s">
        <v>73</v>
      </c>
      <c r="B4" s="195">
        <v>226521.85</v>
      </c>
      <c r="C4" s="195">
        <v>9897.32</v>
      </c>
      <c r="D4" s="195">
        <v>3116.91</v>
      </c>
      <c r="E4" s="195">
        <v>4828.5200000000004</v>
      </c>
      <c r="F4" s="195">
        <v>244364.6</v>
      </c>
      <c r="G4" s="210">
        <v>240986.09</v>
      </c>
      <c r="H4" s="207">
        <f>SUM(-G4,F4)</f>
        <v>3378.5100000000093</v>
      </c>
    </row>
    <row r="5" spans="1:8" ht="15.75" thickBot="1">
      <c r="A5" s="203" t="s">
        <v>74</v>
      </c>
      <c r="B5" s="196">
        <v>11501.12</v>
      </c>
      <c r="C5" s="196">
        <v>0</v>
      </c>
      <c r="D5" s="196">
        <v>0</v>
      </c>
      <c r="E5" s="196">
        <v>0</v>
      </c>
      <c r="F5" s="196">
        <v>11501.12</v>
      </c>
      <c r="G5" s="211">
        <v>9074.41</v>
      </c>
      <c r="H5" s="207">
        <f t="shared" ref="H5:H27" si="0">SUM(-G5,F5)</f>
        <v>2426.7100000000009</v>
      </c>
    </row>
    <row r="6" spans="1:8" ht="15.75" thickBot="1">
      <c r="A6" s="203" t="s">
        <v>75</v>
      </c>
      <c r="B6" s="196">
        <v>306595.26</v>
      </c>
      <c r="C6" s="196">
        <v>-55.67</v>
      </c>
      <c r="D6" s="196">
        <v>6.78</v>
      </c>
      <c r="E6" s="196">
        <v>256</v>
      </c>
      <c r="F6" s="196">
        <v>306802.37</v>
      </c>
      <c r="G6" s="211">
        <v>277042.86</v>
      </c>
      <c r="H6" s="207">
        <f t="shared" si="0"/>
        <v>29759.510000000009</v>
      </c>
    </row>
    <row r="7" spans="1:8" ht="15.75" thickBot="1">
      <c r="A7" s="203" t="s">
        <v>76</v>
      </c>
      <c r="B7" s="196">
        <v>15258.73</v>
      </c>
      <c r="C7" s="196">
        <v>831.99</v>
      </c>
      <c r="D7" s="196">
        <v>21.89</v>
      </c>
      <c r="E7" s="196">
        <v>48.88</v>
      </c>
      <c r="F7" s="196">
        <v>16161.49</v>
      </c>
      <c r="G7" s="211">
        <v>41517.879999999997</v>
      </c>
      <c r="H7" s="207">
        <f t="shared" si="0"/>
        <v>-25356.39</v>
      </c>
    </row>
    <row r="8" spans="1:8" ht="15.75" thickBot="1">
      <c r="A8" s="203" t="s">
        <v>77</v>
      </c>
      <c r="B8" s="196">
        <v>135416.16</v>
      </c>
      <c r="C8" s="196">
        <v>0</v>
      </c>
      <c r="D8" s="196">
        <v>0</v>
      </c>
      <c r="E8" s="196">
        <v>0</v>
      </c>
      <c r="F8" s="196">
        <v>135416.16</v>
      </c>
      <c r="G8" s="211">
        <v>214806.32</v>
      </c>
      <c r="H8" s="207">
        <f t="shared" si="0"/>
        <v>-79390.16</v>
      </c>
    </row>
    <row r="9" spans="1:8" ht="15.75" thickBot="1">
      <c r="A9" s="203" t="s">
        <v>78</v>
      </c>
      <c r="B9" s="196">
        <v>1642.32</v>
      </c>
      <c r="C9" s="196">
        <v>0</v>
      </c>
      <c r="D9" s="196">
        <v>0</v>
      </c>
      <c r="E9" s="196">
        <v>0</v>
      </c>
      <c r="F9" s="196">
        <v>1642.32</v>
      </c>
      <c r="G9" s="211">
        <v>391.51</v>
      </c>
      <c r="H9" s="207">
        <f t="shared" si="0"/>
        <v>1250.81</v>
      </c>
    </row>
    <row r="10" spans="1:8" ht="15.75" thickBot="1">
      <c r="A10" s="203" t="s">
        <v>79</v>
      </c>
      <c r="B10" s="196">
        <v>7419.23</v>
      </c>
      <c r="C10" s="196">
        <v>0</v>
      </c>
      <c r="D10" s="196">
        <v>0</v>
      </c>
      <c r="E10" s="196">
        <v>0</v>
      </c>
      <c r="F10" s="196">
        <v>7419.23</v>
      </c>
      <c r="G10" s="211">
        <v>7150.16</v>
      </c>
      <c r="H10" s="207">
        <f t="shared" si="0"/>
        <v>269.06999999999971</v>
      </c>
    </row>
    <row r="11" spans="1:8" ht="15.75" thickBot="1">
      <c r="A11" s="203" t="s">
        <v>80</v>
      </c>
      <c r="B11" s="196">
        <v>222.91</v>
      </c>
      <c r="C11" s="196">
        <v>0</v>
      </c>
      <c r="D11" s="196">
        <v>0</v>
      </c>
      <c r="E11" s="196">
        <v>0</v>
      </c>
      <c r="F11" s="196">
        <v>222.91</v>
      </c>
      <c r="G11" s="211">
        <v>1535.76</v>
      </c>
      <c r="H11" s="207">
        <f t="shared" si="0"/>
        <v>-1312.85</v>
      </c>
    </row>
    <row r="12" spans="1:8" ht="15.75" thickBot="1">
      <c r="A12" s="203" t="s">
        <v>81</v>
      </c>
      <c r="B12" s="196">
        <v>0</v>
      </c>
      <c r="C12" s="196">
        <v>1910.62</v>
      </c>
      <c r="D12" s="196">
        <v>2008.11</v>
      </c>
      <c r="E12" s="196">
        <v>1879.2</v>
      </c>
      <c r="F12" s="196">
        <v>5797.93</v>
      </c>
      <c r="G12" s="211">
        <v>4104.1400000000003</v>
      </c>
      <c r="H12" s="207">
        <f t="shared" si="0"/>
        <v>1693.79</v>
      </c>
    </row>
    <row r="13" spans="1:8" ht="15.75" thickBot="1">
      <c r="A13" s="203" t="s">
        <v>82</v>
      </c>
      <c r="B13" s="196">
        <v>80.099999999999994</v>
      </c>
      <c r="C13" s="196">
        <v>3061.18</v>
      </c>
      <c r="D13" s="196">
        <v>7.52</v>
      </c>
      <c r="E13" s="196">
        <v>538.96</v>
      </c>
      <c r="F13" s="196">
        <v>3687.76</v>
      </c>
      <c r="G13" s="211">
        <v>1545.83</v>
      </c>
      <c r="H13" s="207">
        <f t="shared" si="0"/>
        <v>2141.9300000000003</v>
      </c>
    </row>
    <row r="14" spans="1:8" ht="15.75" thickBot="1">
      <c r="A14" s="203" t="s">
        <v>83</v>
      </c>
      <c r="B14" s="196">
        <v>14.2</v>
      </c>
      <c r="C14" s="196">
        <v>0</v>
      </c>
      <c r="D14" s="196">
        <v>5.32</v>
      </c>
      <c r="E14" s="196">
        <v>48.27</v>
      </c>
      <c r="F14" s="196">
        <v>67.790000000000006</v>
      </c>
      <c r="G14" s="211">
        <v>166.42</v>
      </c>
      <c r="H14" s="207">
        <f t="shared" si="0"/>
        <v>-98.629999999999981</v>
      </c>
    </row>
    <row r="15" spans="1:8" ht="15.75" thickBot="1">
      <c r="A15" s="203" t="s">
        <v>84</v>
      </c>
      <c r="B15" s="196">
        <v>0</v>
      </c>
      <c r="C15" s="196">
        <v>0</v>
      </c>
      <c r="D15" s="196">
        <v>0</v>
      </c>
      <c r="E15" s="196">
        <v>1164.47</v>
      </c>
      <c r="F15" s="196">
        <v>1164.47</v>
      </c>
      <c r="G15" s="211">
        <v>5398.69</v>
      </c>
      <c r="H15" s="207">
        <f t="shared" si="0"/>
        <v>-4234.2199999999993</v>
      </c>
    </row>
    <row r="16" spans="1:8" ht="15.75" thickBot="1">
      <c r="A16" s="203" t="s">
        <v>85</v>
      </c>
      <c r="B16" s="196">
        <v>279838.61</v>
      </c>
      <c r="C16" s="196">
        <v>2151.0500000000002</v>
      </c>
      <c r="D16" s="196">
        <v>0.01</v>
      </c>
      <c r="E16" s="196">
        <v>85.7</v>
      </c>
      <c r="F16" s="196">
        <v>282075.37</v>
      </c>
      <c r="G16" s="211">
        <v>285845.88</v>
      </c>
      <c r="H16" s="207">
        <f t="shared" si="0"/>
        <v>-3770.5100000000093</v>
      </c>
    </row>
    <row r="17" spans="1:8" ht="15.75" thickBot="1">
      <c r="A17" s="203" t="s">
        <v>86</v>
      </c>
      <c r="B17" s="196">
        <v>24041.74</v>
      </c>
      <c r="C17" s="196">
        <v>2.93</v>
      </c>
      <c r="D17" s="196">
        <v>4.16</v>
      </c>
      <c r="E17" s="196">
        <v>-21</v>
      </c>
      <c r="F17" s="196">
        <v>24027.83</v>
      </c>
      <c r="G17" s="211">
        <v>18074.509999999998</v>
      </c>
      <c r="H17" s="207">
        <f t="shared" si="0"/>
        <v>5953.3200000000033</v>
      </c>
    </row>
    <row r="18" spans="1:8" ht="15.75" thickBot="1">
      <c r="A18" s="203" t="s">
        <v>87</v>
      </c>
      <c r="B18" s="196">
        <v>15773.1</v>
      </c>
      <c r="C18" s="196">
        <v>0</v>
      </c>
      <c r="D18" s="196">
        <v>0.26</v>
      </c>
      <c r="E18" s="196">
        <v>0</v>
      </c>
      <c r="F18" s="196">
        <v>15773.36</v>
      </c>
      <c r="G18" s="211">
        <v>16856.52</v>
      </c>
      <c r="H18" s="207">
        <f t="shared" si="0"/>
        <v>-1083.1599999999999</v>
      </c>
    </row>
    <row r="19" spans="1:8" ht="15.75" thickBot="1">
      <c r="A19" s="203" t="s">
        <v>88</v>
      </c>
      <c r="B19" s="196">
        <v>295.27</v>
      </c>
      <c r="C19" s="196">
        <v>0</v>
      </c>
      <c r="D19" s="196">
        <v>0</v>
      </c>
      <c r="E19" s="196">
        <v>0</v>
      </c>
      <c r="F19" s="196">
        <v>295.27</v>
      </c>
      <c r="G19" s="211">
        <v>25.68</v>
      </c>
      <c r="H19" s="207">
        <f t="shared" si="0"/>
        <v>269.58999999999997</v>
      </c>
    </row>
    <row r="20" spans="1:8" ht="15.75" thickBot="1">
      <c r="A20" s="203" t="s">
        <v>89</v>
      </c>
      <c r="B20" s="197" t="s">
        <v>96</v>
      </c>
      <c r="C20" s="197" t="s">
        <v>96</v>
      </c>
      <c r="D20" s="197" t="s">
        <v>96</v>
      </c>
      <c r="E20" s="197" t="s">
        <v>96</v>
      </c>
      <c r="F20" s="197" t="s">
        <v>96</v>
      </c>
      <c r="G20" s="212" t="s">
        <v>96</v>
      </c>
      <c r="H20" s="207">
        <f t="shared" si="0"/>
        <v>0</v>
      </c>
    </row>
    <row r="21" spans="1:8" ht="15.75" thickBot="1">
      <c r="A21" s="203" t="s">
        <v>90</v>
      </c>
      <c r="B21" s="196">
        <v>38.21</v>
      </c>
      <c r="C21" s="196">
        <v>0</v>
      </c>
      <c r="D21" s="196">
        <v>0</v>
      </c>
      <c r="E21" s="196">
        <v>0</v>
      </c>
      <c r="F21" s="196">
        <v>38.21</v>
      </c>
      <c r="G21" s="211">
        <v>1151.22</v>
      </c>
      <c r="H21" s="207">
        <f t="shared" si="0"/>
        <v>-1113.01</v>
      </c>
    </row>
    <row r="22" spans="1:8" ht="15.75" thickBot="1">
      <c r="A22" s="203" t="s">
        <v>91</v>
      </c>
      <c r="B22" s="197" t="s">
        <v>96</v>
      </c>
      <c r="C22" s="197" t="s">
        <v>96</v>
      </c>
      <c r="D22" s="197" t="s">
        <v>96</v>
      </c>
      <c r="E22" s="197" t="s">
        <v>96</v>
      </c>
      <c r="F22" s="197" t="s">
        <v>96</v>
      </c>
      <c r="G22" s="212" t="s">
        <v>96</v>
      </c>
      <c r="H22" s="207">
        <f t="shared" si="0"/>
        <v>0</v>
      </c>
    </row>
    <row r="23" spans="1:8" ht="15.75" thickBot="1">
      <c r="A23" s="203" t="s">
        <v>92</v>
      </c>
      <c r="B23" s="196">
        <v>38745.620000000003</v>
      </c>
      <c r="C23" s="196">
        <v>1990.34</v>
      </c>
      <c r="D23" s="196">
        <v>269.54000000000002</v>
      </c>
      <c r="E23" s="196">
        <v>-3651.27</v>
      </c>
      <c r="F23" s="196">
        <v>37354.230000000003</v>
      </c>
      <c r="G23" s="211">
        <v>37437.07</v>
      </c>
      <c r="H23" s="207">
        <f t="shared" si="0"/>
        <v>-82.839999999996508</v>
      </c>
    </row>
    <row r="24" spans="1:8" ht="15.75" thickBot="1">
      <c r="A24" s="203" t="s">
        <v>93</v>
      </c>
      <c r="B24" s="197" t="s">
        <v>96</v>
      </c>
      <c r="C24" s="197" t="s">
        <v>96</v>
      </c>
      <c r="D24" s="197" t="s">
        <v>96</v>
      </c>
      <c r="E24" s="197" t="s">
        <v>96</v>
      </c>
      <c r="F24" s="197" t="s">
        <v>96</v>
      </c>
      <c r="G24" s="212" t="s">
        <v>96</v>
      </c>
      <c r="H24" s="207">
        <f t="shared" si="0"/>
        <v>0</v>
      </c>
    </row>
    <row r="25" spans="1:8" ht="15.75" thickBot="1">
      <c r="A25" s="203" t="s">
        <v>94</v>
      </c>
      <c r="B25" s="197" t="s">
        <v>96</v>
      </c>
      <c r="C25" s="197" t="s">
        <v>96</v>
      </c>
      <c r="D25" s="197" t="s">
        <v>96</v>
      </c>
      <c r="E25" s="197" t="s">
        <v>96</v>
      </c>
      <c r="F25" s="197" t="s">
        <v>96</v>
      </c>
      <c r="G25" s="212" t="s">
        <v>96</v>
      </c>
      <c r="H25" s="207">
        <f t="shared" si="0"/>
        <v>0</v>
      </c>
    </row>
    <row r="26" spans="1:8" ht="15.75" thickBot="1">
      <c r="A26" s="203" t="s">
        <v>95</v>
      </c>
      <c r="B26" s="197" t="s">
        <v>96</v>
      </c>
      <c r="C26" s="197" t="s">
        <v>96</v>
      </c>
      <c r="D26" s="197" t="s">
        <v>96</v>
      </c>
      <c r="E26" s="197" t="s">
        <v>96</v>
      </c>
      <c r="F26" s="197" t="s">
        <v>96</v>
      </c>
      <c r="G26" s="212" t="s">
        <v>96</v>
      </c>
      <c r="H26" s="207">
        <f t="shared" si="0"/>
        <v>0</v>
      </c>
    </row>
    <row r="27" spans="1:8" ht="15.75" thickBot="1">
      <c r="A27" s="204" t="s">
        <v>113</v>
      </c>
      <c r="B27" s="198">
        <v>1063404.43</v>
      </c>
      <c r="C27" s="198">
        <v>19789.759999999998</v>
      </c>
      <c r="D27" s="198">
        <v>5440.5</v>
      </c>
      <c r="E27" s="198">
        <v>5177.7299999999996</v>
      </c>
      <c r="F27" s="198">
        <v>1093812.42</v>
      </c>
      <c r="G27" s="213">
        <v>1163110.95</v>
      </c>
      <c r="H27" s="207">
        <f t="shared" si="0"/>
        <v>-69298.530000000028</v>
      </c>
    </row>
    <row r="28" spans="1:8" ht="15.75" thickBot="1">
      <c r="A28"/>
      <c r="B28"/>
      <c r="C28"/>
      <c r="D28"/>
      <c r="E28" s="205" t="s">
        <v>114</v>
      </c>
      <c r="F28"/>
      <c r="G28" s="208"/>
    </row>
    <row r="29" spans="1:8" ht="15.75" thickBot="1">
      <c r="A29"/>
      <c r="B29"/>
      <c r="C29"/>
      <c r="D29" s="222" t="s">
        <v>115</v>
      </c>
      <c r="E29" s="223"/>
      <c r="F29" s="206">
        <v>1093812.42</v>
      </c>
      <c r="G29" s="214">
        <v>1163110.95</v>
      </c>
    </row>
    <row r="30" spans="1:8" ht="15.75" thickBot="1">
      <c r="A30"/>
      <c r="B30"/>
      <c r="C30"/>
      <c r="D30" s="217" t="s">
        <v>116</v>
      </c>
      <c r="E30" s="218"/>
      <c r="F30" s="198">
        <v>0</v>
      </c>
      <c r="G30" s="213">
        <v>0</v>
      </c>
    </row>
    <row r="31" spans="1:8" ht="15.75" thickBot="1">
      <c r="A31"/>
      <c r="B31"/>
      <c r="C31"/>
      <c r="D31" s="217" t="s">
        <v>117</v>
      </c>
      <c r="E31" s="218"/>
      <c r="F31" s="198">
        <v>285.87</v>
      </c>
      <c r="G31" s="213">
        <v>1401.43</v>
      </c>
    </row>
    <row r="32" spans="1:8" ht="15.75" thickBot="1">
      <c r="A32"/>
      <c r="B32"/>
      <c r="C32"/>
      <c r="D32" s="217" t="s">
        <v>118</v>
      </c>
      <c r="E32" s="218"/>
      <c r="F32" s="198">
        <v>1093526.55</v>
      </c>
      <c r="G32" s="213">
        <v>1161709.52</v>
      </c>
    </row>
    <row r="33" spans="1:7" ht="15.75" thickBot="1">
      <c r="A33"/>
      <c r="B33"/>
      <c r="C33"/>
      <c r="D33" s="219" t="s">
        <v>119</v>
      </c>
      <c r="E33" s="218"/>
      <c r="F33" s="198">
        <v>10935.27</v>
      </c>
      <c r="G33" s="213">
        <v>11617.1</v>
      </c>
    </row>
    <row r="34" spans="1:7" ht="15.75" thickBot="1">
      <c r="A34"/>
      <c r="B34"/>
      <c r="C34"/>
      <c r="D34" s="217" t="s">
        <v>120</v>
      </c>
      <c r="E34" s="218"/>
      <c r="F34" s="198">
        <v>1082591.28</v>
      </c>
      <c r="G34" s="213">
        <v>1150092.42</v>
      </c>
    </row>
  </sheetData>
  <mergeCells count="10">
    <mergeCell ref="D31:E31"/>
    <mergeCell ref="D32:E32"/>
    <mergeCell ref="D33:E33"/>
    <mergeCell ref="D34:E34"/>
    <mergeCell ref="A1:C1"/>
    <mergeCell ref="D1:E1"/>
    <mergeCell ref="A2:C2"/>
    <mergeCell ref="D2:E2"/>
    <mergeCell ref="D29:E29"/>
    <mergeCell ref="D30:E30"/>
  </mergeCells>
  <printOptions horizontalCentered="1" verticalCentered="1"/>
  <pageMargins left="0.7" right="0.7" top="0.75" bottom="0.75" header="0.3" footer="0.3"/>
  <pageSetup scale="15" orientation="landscape" draft="1" r:id="rId1"/>
  <headerFooter alignWithMargins="0">
    <oddFooter>Prepared by DJThomas 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28" workbookViewId="0">
      <selection activeCell="G58" sqref="G58"/>
    </sheetView>
  </sheetViews>
  <sheetFormatPr defaultColWidth="9.6640625" defaultRowHeight="15"/>
  <cols>
    <col min="1" max="16384" width="9.6640625" style="107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zoomScaleNormal="100" workbookViewId="0">
      <selection activeCell="D20" sqref="D20"/>
    </sheetView>
  </sheetViews>
  <sheetFormatPr defaultRowHeight="15"/>
  <cols>
    <col min="2" max="4" width="11.109375" customWidth="1"/>
  </cols>
  <sheetData>
    <row r="1" spans="1:4">
      <c r="B1" t="s">
        <v>35</v>
      </c>
      <c r="C1" t="s">
        <v>41</v>
      </c>
      <c r="D1" t="s">
        <v>42</v>
      </c>
    </row>
    <row r="2" spans="1:4">
      <c r="A2" s="75" t="s">
        <v>19</v>
      </c>
      <c r="B2">
        <f>+'Sales Tax'!C$39</f>
        <v>4928215.1999999993</v>
      </c>
      <c r="C2">
        <v>4928245.2</v>
      </c>
      <c r="D2">
        <v>4928245.2</v>
      </c>
    </row>
    <row r="3" spans="1:4">
      <c r="A3" s="75" t="s">
        <v>22</v>
      </c>
      <c r="B3">
        <f>+'Sales Tax'!D$39</f>
        <v>5535237.8000000007</v>
      </c>
      <c r="C3">
        <f>ROUND((B2+B4)/2,0)</f>
        <v>5379357</v>
      </c>
      <c r="D3">
        <f>ROUND((B2+B3+B4)/3,0)</f>
        <v>5431317</v>
      </c>
    </row>
    <row r="4" spans="1:4">
      <c r="A4" s="75" t="s">
        <v>23</v>
      </c>
      <c r="B4">
        <f>+'Sales Tax'!E$39</f>
        <v>5830497.8499999996</v>
      </c>
      <c r="C4">
        <f t="shared" ref="C4:C17" si="0">ROUND((B3+B5)/2,0)</f>
        <v>5978963</v>
      </c>
      <c r="D4">
        <f t="shared" ref="D4:D17" si="1">ROUND((B3+B4+B5)/3,0)</f>
        <v>5929474</v>
      </c>
    </row>
    <row r="5" spans="1:4">
      <c r="A5" s="75" t="s">
        <v>24</v>
      </c>
      <c r="B5">
        <f>+'Sales Tax'!F$39</f>
        <v>6422687.7999999998</v>
      </c>
      <c r="C5">
        <f t="shared" si="0"/>
        <v>6194108</v>
      </c>
      <c r="D5">
        <f t="shared" si="1"/>
        <v>6270301</v>
      </c>
    </row>
    <row r="6" spans="1:4">
      <c r="A6" s="75" t="s">
        <v>25</v>
      </c>
      <c r="B6">
        <f>+'Sales Tax'!G$39</f>
        <v>6557717.9800000004</v>
      </c>
      <c r="C6">
        <f t="shared" si="0"/>
        <v>6748076</v>
      </c>
      <c r="D6">
        <f t="shared" si="1"/>
        <v>6684624</v>
      </c>
    </row>
    <row r="7" spans="1:4">
      <c r="A7" s="75" t="s">
        <v>26</v>
      </c>
      <c r="B7">
        <f>+'Sales Tax'!H$39</f>
        <v>7073465.1799999997</v>
      </c>
      <c r="C7">
        <f t="shared" si="0"/>
        <v>7004621</v>
      </c>
      <c r="D7">
        <f t="shared" si="1"/>
        <v>7027569</v>
      </c>
    </row>
    <row r="8" spans="1:4">
      <c r="A8" s="75" t="s">
        <v>27</v>
      </c>
      <c r="B8">
        <f>+'Sales Tax'!I$39</f>
        <v>7451523.5299999993</v>
      </c>
      <c r="C8">
        <f t="shared" si="0"/>
        <v>7527771</v>
      </c>
      <c r="D8">
        <f t="shared" si="1"/>
        <v>7502355</v>
      </c>
    </row>
    <row r="9" spans="1:4">
      <c r="A9" s="75" t="s">
        <v>28</v>
      </c>
      <c r="B9">
        <f>+'Sales Tax'!J$39</f>
        <v>7982077.6500000004</v>
      </c>
      <c r="C9">
        <f t="shared" si="0"/>
        <v>7553369</v>
      </c>
      <c r="D9">
        <f t="shared" si="1"/>
        <v>7696272</v>
      </c>
    </row>
    <row r="10" spans="1:4">
      <c r="A10" s="75" t="s">
        <v>36</v>
      </c>
      <c r="B10">
        <f>+'Sales Tax'!K$39</f>
        <v>7655214.5300000003</v>
      </c>
      <c r="C10">
        <f t="shared" si="0"/>
        <v>8035481</v>
      </c>
      <c r="D10">
        <f t="shared" si="1"/>
        <v>7908725</v>
      </c>
    </row>
    <row r="11" spans="1:4">
      <c r="A11" s="75" t="s">
        <v>37</v>
      </c>
      <c r="B11">
        <f>+'Sales Tax'!L$39</f>
        <v>8088883.7800000012</v>
      </c>
      <c r="C11">
        <f t="shared" si="0"/>
        <v>7759555</v>
      </c>
      <c r="D11">
        <f t="shared" si="1"/>
        <v>7869331</v>
      </c>
    </row>
    <row r="12" spans="1:4">
      <c r="A12" s="75" t="s">
        <v>38</v>
      </c>
      <c r="B12">
        <f>+'Sales Tax'!M$39</f>
        <v>7863895.0700000003</v>
      </c>
      <c r="C12">
        <f t="shared" si="0"/>
        <v>8224193</v>
      </c>
      <c r="D12">
        <f t="shared" si="1"/>
        <v>8104093</v>
      </c>
    </row>
    <row r="13" spans="1:4">
      <c r="A13" s="75" t="s">
        <v>39</v>
      </c>
      <c r="B13">
        <f>+'Sales Tax'!O$39</f>
        <v>8359501.5700000003</v>
      </c>
      <c r="C13">
        <f t="shared" si="0"/>
        <v>8294518</v>
      </c>
      <c r="D13">
        <f t="shared" si="1"/>
        <v>8316179</v>
      </c>
    </row>
    <row r="14" spans="1:4">
      <c r="A14" s="75" t="s">
        <v>40</v>
      </c>
      <c r="B14">
        <v>8725141.2899999991</v>
      </c>
      <c r="C14">
        <f t="shared" si="0"/>
        <v>8569385</v>
      </c>
      <c r="D14">
        <f t="shared" si="1"/>
        <v>8621304</v>
      </c>
    </row>
    <row r="15" spans="1:4">
      <c r="A15" s="75" t="s">
        <v>43</v>
      </c>
      <c r="B15">
        <v>8779268.1100000013</v>
      </c>
      <c r="C15">
        <f t="shared" si="0"/>
        <v>8654683</v>
      </c>
      <c r="D15">
        <f t="shared" si="1"/>
        <v>8696211</v>
      </c>
    </row>
    <row r="16" spans="1:4">
      <c r="A16" s="75" t="s">
        <v>45</v>
      </c>
      <c r="B16">
        <v>8584225.0399999991</v>
      </c>
      <c r="C16">
        <f t="shared" si="0"/>
        <v>8718434</v>
      </c>
      <c r="D16">
        <f t="shared" si="1"/>
        <v>8673698</v>
      </c>
    </row>
    <row r="17" spans="1:4">
      <c r="A17" s="75" t="s">
        <v>48</v>
      </c>
      <c r="B17">
        <v>8657600.459999999</v>
      </c>
      <c r="C17">
        <f t="shared" si="0"/>
        <v>8542113</v>
      </c>
      <c r="D17">
        <f t="shared" si="1"/>
        <v>8580609</v>
      </c>
    </row>
    <row r="18" spans="1:4">
      <c r="A18" s="75" t="s">
        <v>49</v>
      </c>
      <c r="B18">
        <v>8500000</v>
      </c>
      <c r="C18">
        <v>8500000</v>
      </c>
      <c r="D18">
        <v>8500000</v>
      </c>
    </row>
  </sheetData>
  <phoneticPr fontId="0" type="noConversion"/>
  <pageMargins left="0.75" right="0.75" top="1" bottom="1" header="0.5" footer="0.5"/>
  <pageSetup orientation="landscape" r:id="rId1"/>
  <headerFooter alignWithMargins="0"/>
  <colBreaks count="1" manualBreakCount="1">
    <brk id="15" min="3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9"/>
  <sheetViews>
    <sheetView showOutlineSymbols="0" zoomScale="87" zoomScaleNormal="87" workbookViewId="0">
      <selection activeCell="A58" sqref="A58"/>
    </sheetView>
  </sheetViews>
  <sheetFormatPr defaultColWidth="9.6640625" defaultRowHeight="15"/>
  <cols>
    <col min="1" max="1" width="11.6640625" style="33" customWidth="1"/>
    <col min="2" max="2" width="11.6640625" style="1" customWidth="1"/>
    <col min="3" max="3" width="12.77734375" style="33" customWidth="1"/>
    <col min="4" max="4" width="13.33203125" style="1" customWidth="1"/>
    <col min="5" max="5" width="12.6640625" style="33" customWidth="1"/>
    <col min="6" max="6" width="12.6640625" style="1" customWidth="1"/>
    <col min="7" max="7" width="12.6640625" style="33" customWidth="1"/>
    <col min="8" max="8" width="13" style="1" customWidth="1"/>
    <col min="9" max="9" width="13.5546875" style="33" customWidth="1"/>
    <col min="10" max="10" width="13.109375" style="1" customWidth="1"/>
    <col min="11" max="11" width="14.33203125" style="33" customWidth="1"/>
    <col min="12" max="12" width="12.6640625" style="1" customWidth="1"/>
    <col min="13" max="13" width="13.21875" style="33" customWidth="1"/>
    <col min="14" max="14" width="13.21875" style="1" customWidth="1"/>
    <col min="15" max="15" width="0.109375" style="33" hidden="1" customWidth="1"/>
    <col min="16" max="16" width="14.44140625" style="1" customWidth="1"/>
    <col min="17" max="17" width="15.21875" style="71" customWidth="1"/>
    <col min="18" max="16384" width="9.6640625" style="1"/>
  </cols>
  <sheetData>
    <row r="1" spans="1:18" s="61" customFormat="1" ht="23.25">
      <c r="A1" s="79"/>
      <c r="B1" s="80"/>
      <c r="C1" s="81"/>
      <c r="D1" s="58" t="s">
        <v>21</v>
      </c>
      <c r="E1" s="59"/>
      <c r="G1" s="81"/>
      <c r="H1" s="82"/>
      <c r="I1" s="83"/>
      <c r="K1" s="81"/>
      <c r="M1" s="81"/>
      <c r="N1" s="60"/>
      <c r="O1" s="59"/>
      <c r="P1" s="59"/>
      <c r="Q1" s="72"/>
    </row>
    <row r="2" spans="1:18" ht="15.75">
      <c r="A2" s="76"/>
      <c r="B2" s="77"/>
      <c r="E2" s="35"/>
      <c r="H2" s="78"/>
      <c r="I2" s="45"/>
      <c r="O2" s="34"/>
      <c r="P2" s="33"/>
      <c r="R2" s="73"/>
    </row>
    <row r="3" spans="1:18">
      <c r="A3" s="76"/>
      <c r="B3" s="77"/>
      <c r="H3" s="78"/>
      <c r="I3" s="45"/>
      <c r="O3" s="34"/>
      <c r="P3" s="33"/>
    </row>
    <row r="4" spans="1:18" ht="15.75">
      <c r="A4" s="55"/>
      <c r="B4" s="9"/>
      <c r="C4" s="24" t="s">
        <v>18</v>
      </c>
      <c r="D4" s="3" t="s">
        <v>18</v>
      </c>
      <c r="E4" s="24" t="s">
        <v>18</v>
      </c>
      <c r="F4" s="3" t="s">
        <v>18</v>
      </c>
      <c r="G4" s="24" t="s">
        <v>18</v>
      </c>
      <c r="H4" s="4" t="s">
        <v>18</v>
      </c>
      <c r="I4" s="36" t="s">
        <v>18</v>
      </c>
      <c r="J4" s="3" t="s">
        <v>18</v>
      </c>
      <c r="K4" s="24" t="s">
        <v>18</v>
      </c>
      <c r="L4" s="3" t="s">
        <v>18</v>
      </c>
      <c r="M4" s="24" t="s">
        <v>18</v>
      </c>
      <c r="N4" s="48" t="s">
        <v>18</v>
      </c>
      <c r="O4" s="24" t="s">
        <v>29</v>
      </c>
      <c r="P4" s="65" t="s">
        <v>18</v>
      </c>
      <c r="Q4" s="24" t="s">
        <v>29</v>
      </c>
    </row>
    <row r="5" spans="1:18" ht="15.75">
      <c r="A5" s="70" t="s">
        <v>0</v>
      </c>
      <c r="B5" s="10"/>
      <c r="C5" s="25" t="s">
        <v>15</v>
      </c>
      <c r="D5" s="5" t="s">
        <v>15</v>
      </c>
      <c r="E5" s="25" t="s">
        <v>15</v>
      </c>
      <c r="F5" s="5" t="s">
        <v>15</v>
      </c>
      <c r="G5" s="25" t="s">
        <v>15</v>
      </c>
      <c r="H5" s="6" t="s">
        <v>15</v>
      </c>
      <c r="I5" s="37" t="s">
        <v>15</v>
      </c>
      <c r="J5" s="5" t="s">
        <v>15</v>
      </c>
      <c r="K5" s="25" t="s">
        <v>15</v>
      </c>
      <c r="L5" s="5" t="s">
        <v>15</v>
      </c>
      <c r="M5" s="25" t="s">
        <v>15</v>
      </c>
      <c r="N5" s="49" t="s">
        <v>15</v>
      </c>
      <c r="O5" s="25" t="s">
        <v>30</v>
      </c>
      <c r="P5" s="66" t="s">
        <v>15</v>
      </c>
      <c r="Q5" s="25" t="s">
        <v>30</v>
      </c>
    </row>
    <row r="6" spans="1:18" ht="15.75">
      <c r="A6" s="70" t="s">
        <v>1</v>
      </c>
      <c r="B6" s="10"/>
      <c r="C6" s="25" t="s">
        <v>19</v>
      </c>
      <c r="D6" s="5" t="s">
        <v>22</v>
      </c>
      <c r="E6" s="25" t="s">
        <v>23</v>
      </c>
      <c r="F6" s="5" t="s">
        <v>24</v>
      </c>
      <c r="G6" s="25" t="s">
        <v>25</v>
      </c>
      <c r="H6" s="6" t="s">
        <v>26</v>
      </c>
      <c r="I6" s="37" t="s">
        <v>27</v>
      </c>
      <c r="J6" s="5" t="s">
        <v>28</v>
      </c>
      <c r="K6" s="25">
        <v>2001</v>
      </c>
      <c r="L6" s="5">
        <v>2002</v>
      </c>
      <c r="M6" s="25">
        <v>2003</v>
      </c>
      <c r="N6" s="50">
        <v>2004</v>
      </c>
      <c r="O6" s="47" t="s">
        <v>32</v>
      </c>
      <c r="P6" s="67">
        <v>2005</v>
      </c>
      <c r="Q6" s="47" t="s">
        <v>34</v>
      </c>
    </row>
    <row r="7" spans="1:18" s="21" customFormat="1">
      <c r="A7" s="84" t="s">
        <v>2</v>
      </c>
      <c r="B7" s="85" t="s">
        <v>4</v>
      </c>
      <c r="C7" s="86">
        <v>372316.68</v>
      </c>
      <c r="D7" s="87">
        <v>433046.55</v>
      </c>
      <c r="E7" s="86">
        <v>449061.02</v>
      </c>
      <c r="F7" s="87">
        <v>517058.28</v>
      </c>
      <c r="G7" s="86">
        <v>447333.87</v>
      </c>
      <c r="H7" s="87">
        <v>521677.74</v>
      </c>
      <c r="I7" s="86">
        <v>561749.57999999996</v>
      </c>
      <c r="J7" s="87">
        <v>627943.21</v>
      </c>
      <c r="K7" s="86">
        <v>596218.62</v>
      </c>
      <c r="L7" s="87">
        <v>658209.66</v>
      </c>
      <c r="M7" s="86">
        <v>638597.04</v>
      </c>
      <c r="N7" s="52">
        <v>584794.55000000005</v>
      </c>
      <c r="O7" s="88">
        <f t="shared" ref="O7:O18" si="0">SUM(N7-M7)</f>
        <v>-53802.489999999991</v>
      </c>
      <c r="P7" s="69">
        <v>684951.81</v>
      </c>
      <c r="Q7" s="88">
        <f t="shared" ref="Q7:Q18" si="1">SUM(P7-N7)</f>
        <v>100157.26000000001</v>
      </c>
      <c r="R7" s="74">
        <f t="shared" ref="R7:R18" si="2">(P7)/(N7)-1</f>
        <v>0.17126914058963094</v>
      </c>
    </row>
    <row r="8" spans="1:18" s="21" customFormat="1">
      <c r="A8" s="84" t="s">
        <v>3</v>
      </c>
      <c r="B8" s="85" t="s">
        <v>5</v>
      </c>
      <c r="C8" s="86">
        <v>370096.98</v>
      </c>
      <c r="D8" s="87">
        <v>441676.34</v>
      </c>
      <c r="E8" s="86">
        <v>436548.72</v>
      </c>
      <c r="F8" s="87">
        <v>468962.14</v>
      </c>
      <c r="G8" s="86">
        <v>553682.30000000005</v>
      </c>
      <c r="H8" s="87">
        <v>551204.68000000005</v>
      </c>
      <c r="I8" s="86">
        <v>591830.35</v>
      </c>
      <c r="J8" s="87">
        <v>626291.46</v>
      </c>
      <c r="K8" s="86">
        <v>619815.17000000004</v>
      </c>
      <c r="L8" s="87">
        <v>644548.79</v>
      </c>
      <c r="M8" s="86">
        <v>562181.21</v>
      </c>
      <c r="N8" s="52">
        <v>729473.94</v>
      </c>
      <c r="O8" s="88">
        <f t="shared" si="0"/>
        <v>167292.72999999998</v>
      </c>
      <c r="P8" s="69">
        <v>698295.43</v>
      </c>
      <c r="Q8" s="88">
        <f t="shared" si="1"/>
        <v>-31178.509999999893</v>
      </c>
      <c r="R8" s="74">
        <f t="shared" si="2"/>
        <v>-4.2741088187468246E-2</v>
      </c>
    </row>
    <row r="9" spans="1:18" s="21" customFormat="1">
      <c r="A9" s="89" t="s">
        <v>4</v>
      </c>
      <c r="B9" s="90" t="s">
        <v>6</v>
      </c>
      <c r="C9" s="88">
        <v>488881.27</v>
      </c>
      <c r="D9" s="91">
        <v>538653.61</v>
      </c>
      <c r="E9" s="88">
        <v>589394.24</v>
      </c>
      <c r="F9" s="91">
        <v>628657.29</v>
      </c>
      <c r="G9" s="88">
        <v>625968.47</v>
      </c>
      <c r="H9" s="91">
        <v>644006.16</v>
      </c>
      <c r="I9" s="41">
        <v>676416.68</v>
      </c>
      <c r="J9" s="23">
        <v>822883.72</v>
      </c>
      <c r="K9" s="41">
        <v>739302.79</v>
      </c>
      <c r="L9" s="23">
        <v>782836.83</v>
      </c>
      <c r="M9" s="41">
        <v>787594.36</v>
      </c>
      <c r="N9" s="52">
        <v>855059.04</v>
      </c>
      <c r="O9" s="88">
        <f t="shared" si="0"/>
        <v>67464.680000000051</v>
      </c>
      <c r="P9" s="69">
        <v>858160.98</v>
      </c>
      <c r="Q9" s="88">
        <f t="shared" si="1"/>
        <v>3101.9399999999441</v>
      </c>
      <c r="R9" s="74">
        <f t="shared" si="2"/>
        <v>3.6277494943506294E-3</v>
      </c>
    </row>
    <row r="10" spans="1:18" s="21" customFormat="1">
      <c r="A10" s="89" t="s">
        <v>5</v>
      </c>
      <c r="B10" s="90" t="s">
        <v>7</v>
      </c>
      <c r="C10" s="88">
        <v>279919.8</v>
      </c>
      <c r="D10" s="91">
        <v>322190.08000000002</v>
      </c>
      <c r="E10" s="88">
        <v>370433.01</v>
      </c>
      <c r="F10" s="91">
        <v>499778.48</v>
      </c>
      <c r="G10" s="88">
        <v>415064.23</v>
      </c>
      <c r="H10" s="91">
        <v>495425.76</v>
      </c>
      <c r="I10" s="41">
        <v>468445.31</v>
      </c>
      <c r="J10" s="23">
        <v>444126.83</v>
      </c>
      <c r="K10" s="41">
        <v>420422.17</v>
      </c>
      <c r="L10" s="23">
        <v>483722.1</v>
      </c>
      <c r="M10" s="41">
        <v>510061.85</v>
      </c>
      <c r="N10" s="52">
        <v>562066.14</v>
      </c>
      <c r="O10" s="88">
        <f t="shared" si="0"/>
        <v>52004.290000000037</v>
      </c>
      <c r="P10" s="69">
        <v>557367.94999999995</v>
      </c>
      <c r="Q10" s="88">
        <f t="shared" si="1"/>
        <v>-4698.1900000000605</v>
      </c>
      <c r="R10" s="74">
        <f t="shared" si="2"/>
        <v>-8.3587849643461665E-3</v>
      </c>
    </row>
    <row r="11" spans="1:18" s="21" customFormat="1">
      <c r="A11" s="84" t="s">
        <v>6</v>
      </c>
      <c r="B11" s="85" t="s">
        <v>8</v>
      </c>
      <c r="C11" s="86">
        <v>324420.47999999998</v>
      </c>
      <c r="D11" s="87">
        <v>400296.03</v>
      </c>
      <c r="E11" s="86">
        <v>455968.34</v>
      </c>
      <c r="F11" s="87">
        <v>447868.7</v>
      </c>
      <c r="G11" s="86">
        <v>480453.98</v>
      </c>
      <c r="H11" s="87">
        <v>487674.65</v>
      </c>
      <c r="I11" s="86">
        <v>549411.69999999995</v>
      </c>
      <c r="J11" s="87">
        <v>660515.14</v>
      </c>
      <c r="K11" s="86">
        <v>610086.79</v>
      </c>
      <c r="L11" s="87">
        <v>550988.52</v>
      </c>
      <c r="M11" s="86">
        <v>606123.28</v>
      </c>
      <c r="N11" s="52">
        <v>575142.99</v>
      </c>
      <c r="O11" s="88">
        <f t="shared" si="0"/>
        <v>-30980.290000000037</v>
      </c>
      <c r="P11" s="69"/>
      <c r="Q11" s="88">
        <f t="shared" si="1"/>
        <v>-575142.99</v>
      </c>
      <c r="R11" s="74">
        <f t="shared" si="2"/>
        <v>-1</v>
      </c>
    </row>
    <row r="12" spans="1:18" s="21" customFormat="1">
      <c r="A12" s="84" t="s">
        <v>7</v>
      </c>
      <c r="B12" s="85" t="s">
        <v>9</v>
      </c>
      <c r="C12" s="86">
        <v>375154.84</v>
      </c>
      <c r="D12" s="87">
        <v>424532.22</v>
      </c>
      <c r="E12" s="86">
        <v>453178.72</v>
      </c>
      <c r="F12" s="87">
        <v>472897.14</v>
      </c>
      <c r="G12" s="86">
        <v>511503.5</v>
      </c>
      <c r="H12" s="87">
        <v>505374.57</v>
      </c>
      <c r="I12" s="86">
        <v>564306</v>
      </c>
      <c r="J12" s="87">
        <v>538685.06999999995</v>
      </c>
      <c r="K12" s="86">
        <v>619581.73</v>
      </c>
      <c r="L12" s="87">
        <v>689919.99</v>
      </c>
      <c r="M12" s="86">
        <v>685599.53</v>
      </c>
      <c r="N12" s="52">
        <v>753757.89</v>
      </c>
      <c r="O12" s="88">
        <f t="shared" si="0"/>
        <v>68158.359999999986</v>
      </c>
      <c r="P12" s="69"/>
      <c r="Q12" s="88">
        <f t="shared" si="1"/>
        <v>-753757.89</v>
      </c>
      <c r="R12" s="74">
        <f t="shared" si="2"/>
        <v>-1</v>
      </c>
    </row>
    <row r="13" spans="1:18" s="21" customFormat="1">
      <c r="A13" s="89" t="s">
        <v>8</v>
      </c>
      <c r="B13" s="90" t="s">
        <v>10</v>
      </c>
      <c r="C13" s="88">
        <v>392996</v>
      </c>
      <c r="D13" s="91">
        <v>482691.41</v>
      </c>
      <c r="E13" s="88">
        <v>452752.5</v>
      </c>
      <c r="F13" s="91">
        <v>522713.13</v>
      </c>
      <c r="G13" s="88">
        <v>478398.4</v>
      </c>
      <c r="H13" s="91">
        <v>543244.81999999995</v>
      </c>
      <c r="I13" s="41">
        <v>656448.23</v>
      </c>
      <c r="J13" s="23">
        <v>698761.62</v>
      </c>
      <c r="K13" s="41">
        <v>700546.99</v>
      </c>
      <c r="L13" s="23">
        <v>809095.91</v>
      </c>
      <c r="M13" s="41">
        <v>621496.31999999995</v>
      </c>
      <c r="N13" s="52">
        <v>696442.14</v>
      </c>
      <c r="O13" s="88">
        <f t="shared" si="0"/>
        <v>74945.820000000065</v>
      </c>
      <c r="P13" s="69"/>
      <c r="Q13" s="88">
        <f t="shared" si="1"/>
        <v>-696442.14</v>
      </c>
      <c r="R13" s="74">
        <f t="shared" si="2"/>
        <v>-1</v>
      </c>
    </row>
    <row r="14" spans="1:18" s="21" customFormat="1">
      <c r="A14" s="89" t="s">
        <v>9</v>
      </c>
      <c r="B14" s="90" t="s">
        <v>11</v>
      </c>
      <c r="C14" s="88">
        <v>431889.56</v>
      </c>
      <c r="D14" s="91">
        <v>447959.28</v>
      </c>
      <c r="E14" s="88">
        <v>537782.65</v>
      </c>
      <c r="F14" s="91">
        <v>573768.82999999996</v>
      </c>
      <c r="G14" s="88">
        <v>581105.94999999995</v>
      </c>
      <c r="H14" s="91">
        <v>618639.16</v>
      </c>
      <c r="I14" s="41">
        <v>626275.06000000006</v>
      </c>
      <c r="J14" s="23">
        <v>807970.21</v>
      </c>
      <c r="K14" s="41">
        <v>588797.62</v>
      </c>
      <c r="L14" s="23">
        <v>692915.82</v>
      </c>
      <c r="M14" s="41">
        <v>681366.93</v>
      </c>
      <c r="N14" s="52">
        <v>683584.35</v>
      </c>
      <c r="O14" s="88">
        <f t="shared" si="0"/>
        <v>2217.4199999999255</v>
      </c>
      <c r="P14" s="69"/>
      <c r="Q14" s="88">
        <f t="shared" si="1"/>
        <v>-683584.35</v>
      </c>
      <c r="R14" s="74">
        <f t="shared" si="2"/>
        <v>-1</v>
      </c>
    </row>
    <row r="15" spans="1:18" s="21" customFormat="1">
      <c r="A15" s="84" t="s">
        <v>10</v>
      </c>
      <c r="B15" s="85" t="s">
        <v>12</v>
      </c>
      <c r="C15" s="86">
        <v>498356.52</v>
      </c>
      <c r="D15" s="87">
        <v>545228.31000000006</v>
      </c>
      <c r="E15" s="86">
        <v>536015.16</v>
      </c>
      <c r="F15" s="87">
        <v>526407.30000000005</v>
      </c>
      <c r="G15" s="86">
        <v>657752.38</v>
      </c>
      <c r="H15" s="87">
        <v>796243.31</v>
      </c>
      <c r="I15" s="86">
        <v>766282.84</v>
      </c>
      <c r="J15" s="87">
        <v>725501.37</v>
      </c>
      <c r="K15" s="86">
        <v>740505.74</v>
      </c>
      <c r="L15" s="87">
        <v>800498.7</v>
      </c>
      <c r="M15" s="86">
        <v>786533.01</v>
      </c>
      <c r="N15" s="52">
        <v>772184.38</v>
      </c>
      <c r="O15" s="88">
        <f t="shared" si="0"/>
        <v>-14348.630000000005</v>
      </c>
      <c r="P15" s="69"/>
      <c r="Q15" s="88">
        <f t="shared" si="1"/>
        <v>-772184.38</v>
      </c>
      <c r="R15" s="74">
        <f t="shared" si="2"/>
        <v>-1</v>
      </c>
    </row>
    <row r="16" spans="1:18" s="21" customFormat="1">
      <c r="A16" s="84" t="s">
        <v>11</v>
      </c>
      <c r="B16" s="85" t="s">
        <v>13</v>
      </c>
      <c r="C16" s="86">
        <v>441299.75</v>
      </c>
      <c r="D16" s="87">
        <v>481588.36</v>
      </c>
      <c r="E16" s="86">
        <v>580114.5</v>
      </c>
      <c r="F16" s="87">
        <v>643960.16</v>
      </c>
      <c r="G16" s="86">
        <v>659011.56000000006</v>
      </c>
      <c r="H16" s="87">
        <v>721835.9</v>
      </c>
      <c r="I16" s="86">
        <v>715902.44</v>
      </c>
      <c r="J16" s="87">
        <v>736298.44</v>
      </c>
      <c r="K16" s="86">
        <v>742017.35</v>
      </c>
      <c r="L16" s="87">
        <v>758828.07</v>
      </c>
      <c r="M16" s="86">
        <v>635702.14</v>
      </c>
      <c r="N16" s="52">
        <v>757306.06</v>
      </c>
      <c r="O16" s="88">
        <f t="shared" si="0"/>
        <v>121603.92000000004</v>
      </c>
      <c r="P16" s="69"/>
      <c r="Q16" s="88">
        <f t="shared" si="1"/>
        <v>-757306.06</v>
      </c>
      <c r="R16" s="74">
        <f t="shared" si="2"/>
        <v>-1</v>
      </c>
    </row>
    <row r="17" spans="1:18" s="21" customFormat="1">
      <c r="A17" s="89" t="s">
        <v>12</v>
      </c>
      <c r="B17" s="90" t="s">
        <v>16</v>
      </c>
      <c r="C17" s="88">
        <v>491739.48</v>
      </c>
      <c r="D17" s="91">
        <v>528277.78</v>
      </c>
      <c r="E17" s="88">
        <v>491155.34</v>
      </c>
      <c r="F17" s="91">
        <v>465802.81</v>
      </c>
      <c r="G17" s="88">
        <v>552623.84</v>
      </c>
      <c r="H17" s="91">
        <v>569036.79</v>
      </c>
      <c r="I17" s="41">
        <v>649013.87</v>
      </c>
      <c r="J17" s="23">
        <v>655738.86</v>
      </c>
      <c r="K17" s="41">
        <v>595933.94999999995</v>
      </c>
      <c r="L17" s="23">
        <v>726027.09</v>
      </c>
      <c r="M17" s="41">
        <v>709498.81</v>
      </c>
      <c r="N17" s="52">
        <v>722467.96</v>
      </c>
      <c r="O17" s="88">
        <f t="shared" si="0"/>
        <v>12969.149999999907</v>
      </c>
      <c r="P17" s="69"/>
      <c r="Q17" s="88">
        <f t="shared" si="1"/>
        <v>-722467.96</v>
      </c>
      <c r="R17" s="74">
        <f t="shared" si="2"/>
        <v>-1</v>
      </c>
    </row>
    <row r="18" spans="1:18" s="21" customFormat="1">
      <c r="A18" s="89" t="s">
        <v>13</v>
      </c>
      <c r="B18" s="90" t="s">
        <v>17</v>
      </c>
      <c r="C18" s="88">
        <v>461143.84</v>
      </c>
      <c r="D18" s="91">
        <v>489097.83</v>
      </c>
      <c r="E18" s="88">
        <v>478093.65</v>
      </c>
      <c r="F18" s="91">
        <v>654813.54</v>
      </c>
      <c r="G18" s="88">
        <v>594819.5</v>
      </c>
      <c r="H18" s="91">
        <v>619101.64</v>
      </c>
      <c r="I18" s="41">
        <v>625441.47</v>
      </c>
      <c r="J18" s="23">
        <v>637361.72</v>
      </c>
      <c r="K18" s="41">
        <v>681985.61</v>
      </c>
      <c r="L18" s="23">
        <v>491292.3</v>
      </c>
      <c r="M18" s="41">
        <v>639140.59</v>
      </c>
      <c r="N18" s="52">
        <v>667222.13</v>
      </c>
      <c r="O18" s="88">
        <f t="shared" si="0"/>
        <v>28081.540000000037</v>
      </c>
      <c r="P18" s="69"/>
      <c r="Q18" s="88">
        <f t="shared" si="1"/>
        <v>-667222.13</v>
      </c>
      <c r="R18" s="74">
        <f t="shared" si="2"/>
        <v>-1</v>
      </c>
    </row>
    <row r="19" spans="1:18">
      <c r="P19" s="33"/>
    </row>
    <row r="20" spans="1:18">
      <c r="P20" s="33"/>
    </row>
    <row r="21" spans="1:18">
      <c r="P21" s="33"/>
    </row>
    <row r="22" spans="1:18">
      <c r="P22" s="33"/>
    </row>
    <row r="23" spans="1:18">
      <c r="P23" s="33"/>
    </row>
    <row r="24" spans="1:18">
      <c r="P24" s="33"/>
    </row>
    <row r="25" spans="1:18">
      <c r="P25" s="33"/>
    </row>
    <row r="26" spans="1:18">
      <c r="P26" s="33"/>
    </row>
    <row r="27" spans="1:18">
      <c r="P27" s="33"/>
    </row>
    <row r="28" spans="1:18">
      <c r="P28" s="33"/>
    </row>
    <row r="29" spans="1:18">
      <c r="P29" s="33"/>
    </row>
    <row r="30" spans="1:18">
      <c r="P30" s="33"/>
    </row>
    <row r="31" spans="1:18">
      <c r="P31" s="33"/>
    </row>
    <row r="32" spans="1:18">
      <c r="P32" s="33"/>
    </row>
    <row r="33" spans="16:16">
      <c r="P33" s="33"/>
    </row>
    <row r="34" spans="16:16">
      <c r="P34" s="33"/>
    </row>
    <row r="35" spans="16:16">
      <c r="P35" s="33"/>
    </row>
    <row r="36" spans="16:16">
      <c r="P36" s="33"/>
    </row>
    <row r="37" spans="16:16">
      <c r="P37" s="33"/>
    </row>
    <row r="38" spans="16:16">
      <c r="P38" s="33"/>
    </row>
    <row r="39" spans="16:16">
      <c r="P39" s="33"/>
    </row>
    <row r="40" spans="16:16">
      <c r="P40" s="33"/>
    </row>
    <row r="41" spans="16:16">
      <c r="P41" s="33"/>
    </row>
    <row r="42" spans="16:16">
      <c r="P42" s="33"/>
    </row>
    <row r="43" spans="16:16">
      <c r="P43" s="33"/>
    </row>
    <row r="44" spans="16:16">
      <c r="P44" s="33"/>
    </row>
    <row r="45" spans="16:16">
      <c r="P45" s="33"/>
    </row>
    <row r="46" spans="16:16">
      <c r="P46" s="33"/>
    </row>
    <row r="47" spans="16:16">
      <c r="P47" s="33"/>
    </row>
    <row r="48" spans="16:16">
      <c r="P48" s="33"/>
    </row>
    <row r="49" spans="16:16">
      <c r="P49" s="33"/>
    </row>
  </sheetData>
  <phoneticPr fontId="0" type="noConversion"/>
  <printOptions horizontalCentered="1" verticalCentered="1"/>
  <pageMargins left="0.5" right="0.5" top="0.5" bottom="0.5" header="0" footer="0"/>
  <pageSetup scale="47" orientation="landscape" draft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9"/>
  <sheetViews>
    <sheetView zoomScaleNormal="100" workbookViewId="0">
      <selection activeCell="C19" sqref="C19"/>
    </sheetView>
  </sheetViews>
  <sheetFormatPr defaultRowHeight="15"/>
  <cols>
    <col min="2" max="3" width="11.109375" customWidth="1"/>
  </cols>
  <sheetData>
    <row r="1" spans="1:3">
      <c r="B1" t="s">
        <v>46</v>
      </c>
      <c r="C1" t="s">
        <v>47</v>
      </c>
    </row>
    <row r="2" spans="1:3" ht="15.75">
      <c r="A2" s="75" t="s">
        <v>19</v>
      </c>
      <c r="B2" s="99">
        <f>+'Sales Tax'!C$39</f>
        <v>4928215.1999999993</v>
      </c>
    </row>
    <row r="3" spans="1:3" ht="15.75">
      <c r="A3" s="75" t="s">
        <v>22</v>
      </c>
      <c r="B3">
        <f>(B2+B4)/2</f>
        <v>5379356.5249999994</v>
      </c>
      <c r="C3" s="99">
        <f>+'Sales Tax'!D$39</f>
        <v>5535237.8000000007</v>
      </c>
    </row>
    <row r="4" spans="1:3" ht="15.75">
      <c r="A4" s="75" t="s">
        <v>23</v>
      </c>
      <c r="B4" s="99">
        <f>+'Sales Tax'!E$39</f>
        <v>5830497.8499999996</v>
      </c>
      <c r="C4">
        <f>(C3+C5)/2</f>
        <v>5978962.8000000007</v>
      </c>
    </row>
    <row r="5" spans="1:3" ht="15.75">
      <c r="A5" s="75" t="s">
        <v>24</v>
      </c>
      <c r="B5">
        <f>(B4+B6)/2</f>
        <v>6194107.915</v>
      </c>
      <c r="C5" s="99">
        <f>+'Sales Tax'!F$39</f>
        <v>6422687.7999999998</v>
      </c>
    </row>
    <row r="6" spans="1:3" ht="15.75">
      <c r="A6" s="75" t="s">
        <v>25</v>
      </c>
      <c r="B6" s="99">
        <f>+'Sales Tax'!G$39</f>
        <v>6557717.9800000004</v>
      </c>
      <c r="C6">
        <f>(C5+C7)/2</f>
        <v>6748076.4900000002</v>
      </c>
    </row>
    <row r="7" spans="1:3" ht="15.75">
      <c r="A7" s="75" t="s">
        <v>26</v>
      </c>
      <c r="B7">
        <f>(B6+B8)/2</f>
        <v>7004620.7549999999</v>
      </c>
      <c r="C7" s="99">
        <f>+'Sales Tax'!H$39</f>
        <v>7073465.1799999997</v>
      </c>
    </row>
    <row r="8" spans="1:3" ht="15.75">
      <c r="A8" s="75" t="s">
        <v>27</v>
      </c>
      <c r="B8" s="99">
        <f>+'Sales Tax'!I$39</f>
        <v>7451523.5299999993</v>
      </c>
      <c r="C8">
        <f>(C7+C9)/2</f>
        <v>7527771.415</v>
      </c>
    </row>
    <row r="9" spans="1:3" ht="15.75">
      <c r="A9" s="75" t="s">
        <v>28</v>
      </c>
      <c r="B9">
        <f>(B8+B10)/2</f>
        <v>7553369.0299999993</v>
      </c>
      <c r="C9" s="99">
        <f>+'Sales Tax'!J$39</f>
        <v>7982077.6500000004</v>
      </c>
    </row>
    <row r="10" spans="1:3" ht="15.75">
      <c r="A10" s="75" t="s">
        <v>36</v>
      </c>
      <c r="B10" s="99">
        <f>+'Sales Tax'!K$39</f>
        <v>7655214.5300000003</v>
      </c>
      <c r="C10">
        <f>(C9+C11)/2</f>
        <v>8035480.7150000008</v>
      </c>
    </row>
    <row r="11" spans="1:3" ht="15.75">
      <c r="A11" s="75" t="s">
        <v>37</v>
      </c>
      <c r="B11">
        <f>(B10+B12)/2</f>
        <v>7759554.8000000007</v>
      </c>
      <c r="C11" s="99">
        <f>+'Sales Tax'!L$39</f>
        <v>8088883.7800000012</v>
      </c>
    </row>
    <row r="12" spans="1:3" ht="15.75">
      <c r="A12" s="75" t="s">
        <v>38</v>
      </c>
      <c r="B12" s="99">
        <f>+'Sales Tax'!M$39</f>
        <v>7863895.0700000003</v>
      </c>
      <c r="C12">
        <f>(C11+C13)/2</f>
        <v>8224192.6750000007</v>
      </c>
    </row>
    <row r="13" spans="1:3" ht="15.75">
      <c r="A13" s="75" t="s">
        <v>39</v>
      </c>
      <c r="B13">
        <f>(B12+B14)/2</f>
        <v>8294518.1799999997</v>
      </c>
      <c r="C13" s="99">
        <f>+'Sales Tax'!O$39</f>
        <v>8359501.5700000003</v>
      </c>
    </row>
    <row r="14" spans="1:3" ht="15.75">
      <c r="A14" s="75" t="s">
        <v>40</v>
      </c>
      <c r="B14" s="99">
        <v>8725141.2899999991</v>
      </c>
      <c r="C14">
        <f>(C13+C15)/2</f>
        <v>8569384.8399999999</v>
      </c>
    </row>
    <row r="15" spans="1:3" ht="15.75">
      <c r="A15" s="75" t="s">
        <v>43</v>
      </c>
      <c r="B15">
        <f>(B14+B16)/2</f>
        <v>8654683.1649999991</v>
      </c>
      <c r="C15" s="99">
        <v>8779268.1100000013</v>
      </c>
    </row>
    <row r="16" spans="1:3" ht="15.75">
      <c r="A16" s="75" t="s">
        <v>45</v>
      </c>
      <c r="B16" s="99">
        <v>8584225.0399999991</v>
      </c>
      <c r="C16">
        <f>(C15+C17)/2</f>
        <v>8718434.2850000001</v>
      </c>
    </row>
    <row r="17" spans="1:3" ht="15.75">
      <c r="A17" s="75" t="s">
        <v>48</v>
      </c>
      <c r="B17">
        <f>(B16+B18)/2</f>
        <v>8542112.5199999996</v>
      </c>
      <c r="C17" s="99">
        <v>8657600.459999999</v>
      </c>
    </row>
    <row r="18" spans="1:3" ht="15.75">
      <c r="A18" s="75" t="s">
        <v>49</v>
      </c>
      <c r="B18" s="99">
        <v>8500000</v>
      </c>
      <c r="C18">
        <f>(C17+C19)/2</f>
        <v>8578800.2300000004</v>
      </c>
    </row>
    <row r="19" spans="1:3" ht="15.75">
      <c r="A19" s="75" t="s">
        <v>50</v>
      </c>
      <c r="C19" s="99">
        <v>8500000</v>
      </c>
    </row>
  </sheetData>
  <phoneticPr fontId="0" type="noConversion"/>
  <pageMargins left="0.75" right="0.75" top="1" bottom="1" header="0.5" footer="0.5"/>
  <pageSetup orientation="landscape" r:id="rId1"/>
  <headerFooter alignWithMargins="0"/>
  <colBreaks count="1" manualBreakCount="1">
    <brk id="14" min="3" max="3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0"/>
  <sheetViews>
    <sheetView zoomScaleNormal="100" workbookViewId="0">
      <selection activeCell="F20" sqref="F20"/>
    </sheetView>
  </sheetViews>
  <sheetFormatPr defaultRowHeight="15"/>
  <cols>
    <col min="1" max="2" width="11.77734375" bestFit="1" customWidth="1"/>
    <col min="3" max="3" width="13.6640625" customWidth="1"/>
    <col min="4" max="4" width="13.77734375" customWidth="1"/>
    <col min="5" max="5" width="14.33203125" customWidth="1"/>
    <col min="6" max="6" width="13.109375" customWidth="1"/>
    <col min="7" max="7" width="4.33203125" customWidth="1"/>
    <col min="8" max="8" width="13.33203125" customWidth="1"/>
  </cols>
  <sheetData>
    <row r="1" spans="1:6" ht="15.75">
      <c r="A1" s="126"/>
      <c r="B1" s="134" t="s">
        <v>66</v>
      </c>
      <c r="C1" s="14"/>
      <c r="D1" s="14"/>
      <c r="E1" s="14"/>
      <c r="F1" s="14"/>
    </row>
    <row r="2" spans="1:6" ht="15.75">
      <c r="A2" s="126"/>
      <c r="B2" s="138" t="s">
        <v>58</v>
      </c>
      <c r="C2" s="100"/>
      <c r="D2" s="100"/>
      <c r="E2" s="53"/>
      <c r="F2" s="14"/>
    </row>
    <row r="3" spans="1:6">
      <c r="A3" s="127"/>
      <c r="B3" s="127"/>
      <c r="C3" s="130"/>
      <c r="D3" s="130"/>
      <c r="E3" s="14"/>
      <c r="F3" s="14"/>
    </row>
    <row r="4" spans="1:6" ht="15.75">
      <c r="A4" s="70"/>
      <c r="B4" s="70"/>
      <c r="C4" s="66" t="s">
        <v>18</v>
      </c>
      <c r="D4" s="144" t="s">
        <v>18</v>
      </c>
      <c r="E4" s="49"/>
      <c r="F4" s="49"/>
    </row>
    <row r="5" spans="1:6" ht="15.75">
      <c r="A5" s="97" t="s">
        <v>0</v>
      </c>
      <c r="B5" s="97" t="s">
        <v>14</v>
      </c>
      <c r="C5" s="66" t="s">
        <v>15</v>
      </c>
      <c r="D5" s="144" t="s">
        <v>15</v>
      </c>
      <c r="E5" s="49"/>
      <c r="F5" s="49"/>
    </row>
    <row r="6" spans="1:6" ht="15.75">
      <c r="A6" s="97" t="s">
        <v>1</v>
      </c>
      <c r="B6" s="97" t="s">
        <v>15</v>
      </c>
      <c r="C6" s="66">
        <v>2015</v>
      </c>
      <c r="D6" s="144" t="s">
        <v>57</v>
      </c>
      <c r="E6" s="124"/>
      <c r="F6" s="14"/>
    </row>
    <row r="7" spans="1:6">
      <c r="A7" s="92" t="s">
        <v>10</v>
      </c>
      <c r="B7" s="92" t="s">
        <v>12</v>
      </c>
      <c r="C7" s="109">
        <v>973186.75</v>
      </c>
      <c r="D7" s="112">
        <f>1.02*C7</f>
        <v>992650.48499999999</v>
      </c>
      <c r="E7" s="17"/>
      <c r="F7" s="141"/>
    </row>
    <row r="8" spans="1:6">
      <c r="A8" s="96"/>
      <c r="B8" s="95"/>
      <c r="C8" s="107"/>
      <c r="D8" s="111"/>
      <c r="E8" s="17"/>
      <c r="F8" s="141"/>
    </row>
    <row r="9" spans="1:6">
      <c r="A9" s="92" t="s">
        <v>11</v>
      </c>
      <c r="B9" s="92" t="s">
        <v>13</v>
      </c>
      <c r="C9" s="109">
        <v>986677.73</v>
      </c>
      <c r="D9" s="112">
        <f>1.02*C9</f>
        <v>1006411.2846</v>
      </c>
      <c r="E9" s="17"/>
      <c r="F9" s="141"/>
    </row>
    <row r="10" spans="1:6">
      <c r="A10" s="93"/>
      <c r="B10" s="93"/>
      <c r="C10" s="107"/>
      <c r="D10" s="111"/>
      <c r="E10" s="17"/>
      <c r="F10" s="141"/>
    </row>
    <row r="11" spans="1:6">
      <c r="A11" s="94" t="s">
        <v>12</v>
      </c>
      <c r="B11" s="94" t="s">
        <v>16</v>
      </c>
      <c r="C11" s="109">
        <v>954677.45</v>
      </c>
      <c r="D11" s="112">
        <f>1.02*C11</f>
        <v>973770.99899999995</v>
      </c>
      <c r="E11" s="17"/>
      <c r="F11" s="141"/>
    </row>
    <row r="12" spans="1:6">
      <c r="A12" s="93"/>
      <c r="B12" s="93"/>
      <c r="C12" s="107"/>
      <c r="D12" s="111"/>
      <c r="E12" s="17"/>
      <c r="F12" s="141"/>
    </row>
    <row r="13" spans="1:6">
      <c r="A13" s="94" t="s">
        <v>13</v>
      </c>
      <c r="B13" s="94" t="s">
        <v>17</v>
      </c>
      <c r="C13" s="109">
        <v>946956.41</v>
      </c>
      <c r="D13" s="112">
        <f>1.02*C13</f>
        <v>965895.53820000007</v>
      </c>
      <c r="E13" s="17"/>
      <c r="F13" s="141"/>
    </row>
    <row r="14" spans="1:6" ht="15.75">
      <c r="A14" s="54"/>
      <c r="B14" s="54"/>
      <c r="C14" s="135"/>
      <c r="D14" s="102"/>
      <c r="E14" s="136"/>
      <c r="F14" s="141"/>
    </row>
    <row r="15" spans="1:6">
      <c r="A15" s="57"/>
      <c r="B15" s="117"/>
      <c r="C15" s="115">
        <f>SUM(C7:C13)</f>
        <v>3861498.34</v>
      </c>
      <c r="D15" s="104">
        <f>SUM(D7:D13)</f>
        <v>3938728.3068000004</v>
      </c>
      <c r="E15" s="53"/>
      <c r="F15" s="141"/>
    </row>
    <row r="16" spans="1:6">
      <c r="E16" s="141"/>
      <c r="F16" s="141"/>
    </row>
    <row r="18" spans="1:8" ht="15.75">
      <c r="D18" s="143">
        <v>2015</v>
      </c>
      <c r="E18" s="143">
        <v>2016</v>
      </c>
      <c r="F18" s="143">
        <v>2017</v>
      </c>
      <c r="H18" s="143">
        <v>2018</v>
      </c>
    </row>
    <row r="19" spans="1:8" ht="15.75">
      <c r="C19" s="139"/>
      <c r="D19" s="145" t="s">
        <v>65</v>
      </c>
      <c r="E19" s="145" t="s">
        <v>64</v>
      </c>
      <c r="F19" s="145" t="s">
        <v>67</v>
      </c>
      <c r="H19" s="146" t="s">
        <v>67</v>
      </c>
    </row>
    <row r="20" spans="1:8">
      <c r="A20" s="139" t="s">
        <v>63</v>
      </c>
      <c r="D20" s="140">
        <v>10647769.389999999</v>
      </c>
      <c r="E20" s="140">
        <f>D20*1.02</f>
        <v>10860724.777799999</v>
      </c>
      <c r="F20" s="140">
        <f>E20*1.01</f>
        <v>10969332.025578</v>
      </c>
      <c r="H20" s="140">
        <f>(F20*0.897)*1.01</f>
        <v>9937885.7352129016</v>
      </c>
    </row>
    <row r="21" spans="1:8">
      <c r="A21" s="139" t="s">
        <v>59</v>
      </c>
    </row>
    <row r="22" spans="1:8">
      <c r="D22" s="140"/>
    </row>
    <row r="23" spans="1:8">
      <c r="A23" s="139" t="s">
        <v>60</v>
      </c>
      <c r="D23" s="142">
        <f>C15/D20</f>
        <v>0.36265796135917255</v>
      </c>
      <c r="E23" s="140">
        <f>E20*D23</f>
        <v>3938728.3067999999</v>
      </c>
      <c r="F23" s="140">
        <f>0.3627*F20</f>
        <v>3978576.7256771405</v>
      </c>
    </row>
    <row r="24" spans="1:8">
      <c r="D24" s="140"/>
      <c r="E24" s="140"/>
    </row>
    <row r="25" spans="1:8">
      <c r="A25" s="139" t="s">
        <v>61</v>
      </c>
      <c r="D25" s="140"/>
      <c r="E25" s="140"/>
    </row>
    <row r="26" spans="1:8">
      <c r="A26" s="139" t="s">
        <v>62</v>
      </c>
      <c r="D26" s="142">
        <v>0.10299999999999999</v>
      </c>
      <c r="E26" s="140"/>
      <c r="F26" s="140">
        <f>-0.103*F23</f>
        <v>-409793.40274474543</v>
      </c>
    </row>
    <row r="27" spans="1:8">
      <c r="D27" s="140"/>
      <c r="E27" s="140"/>
    </row>
    <row r="28" spans="1:8">
      <c r="E28" s="140"/>
      <c r="F28" s="140">
        <f>F20+F26</f>
        <v>10559538.622833254</v>
      </c>
    </row>
    <row r="29" spans="1:8">
      <c r="E29" s="140"/>
    </row>
    <row r="30" spans="1:8">
      <c r="E30" s="140"/>
    </row>
    <row r="31" spans="1:8">
      <c r="E31" s="140"/>
    </row>
    <row r="32" spans="1:8">
      <c r="E32" s="140"/>
    </row>
    <row r="33" spans="5:5">
      <c r="E33" s="140"/>
    </row>
    <row r="34" spans="5:5">
      <c r="E34" s="140"/>
    </row>
    <row r="35" spans="5:5">
      <c r="E35" s="140"/>
    </row>
    <row r="36" spans="5:5">
      <c r="E36" s="140"/>
    </row>
    <row r="37" spans="5:5">
      <c r="E37" s="140"/>
    </row>
    <row r="38" spans="5:5">
      <c r="E38" s="140"/>
    </row>
    <row r="39" spans="5:5">
      <c r="E39" s="140"/>
    </row>
    <row r="40" spans="5:5">
      <c r="E40" s="14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Sales Tax</vt:lpstr>
      <vt:lpstr>Sales Tax Break Down</vt:lpstr>
      <vt:lpstr>Auto-Non Auto</vt:lpstr>
      <vt:lpstr>Chart1</vt:lpstr>
      <vt:lpstr>Chart2</vt:lpstr>
      <vt:lpstr>Chart3</vt:lpstr>
      <vt:lpstr>Sheet1</vt:lpstr>
      <vt:lpstr>Areax</vt:lpstr>
      <vt:lpstr>Chart1!Print_Area</vt:lpstr>
      <vt:lpstr>Chart2!Print_Area</vt:lpstr>
      <vt:lpstr>Chart3!Print_Area</vt:lpstr>
      <vt:lpstr>'Sales Tax'!Print_Area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DJThomas</dc:creator>
  <cp:lastModifiedBy>David J. Thomas</cp:lastModifiedBy>
  <cp:lastPrinted>2020-04-15T12:08:22Z</cp:lastPrinted>
  <dcterms:created xsi:type="dcterms:W3CDTF">2009-05-15T15:55:48Z</dcterms:created>
  <dcterms:modified xsi:type="dcterms:W3CDTF">2024-04-22T13:09:06Z</dcterms:modified>
</cp:coreProperties>
</file>